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5150" activeTab="0"/>
  </bookViews>
  <sheets>
    <sheet name="Záradék" sheetId="1" r:id="rId1"/>
    <sheet name="Összesítő" sheetId="2" r:id="rId2"/>
    <sheet name="Költségtérítés" sheetId="3" r:id="rId3"/>
    <sheet name="Irtás föld és sziklamunka" sheetId="4" r:id="rId4"/>
    <sheet name="Helyszíni beton és vasbeton mun" sheetId="5" r:id="rId5"/>
    <sheet name="Falazás és egyéb kőművesmunka" sheetId="6" r:id="rId6"/>
    <sheet name="Vakolás és rabicolás" sheetId="7" r:id="rId7"/>
    <sheet name="Szárazépítés" sheetId="8" r:id="rId8"/>
    <sheet name="Hideg- és melegburkolatok készí" sheetId="9" r:id="rId9"/>
    <sheet name="Fa- és műanyag szerkezet elhely" sheetId="10" r:id="rId10"/>
    <sheet name="Lakatos" sheetId="11" r:id="rId11"/>
    <sheet name="Felületképzés" sheetId="12" r:id="rId12"/>
    <sheet name="Szigetelés" sheetId="13" r:id="rId13"/>
    <sheet name="Árnyéklók" sheetId="14" r:id="rId14"/>
    <sheet name="Beépített berendezési tárgyak e" sheetId="15" r:id="rId15"/>
    <sheet name="Kőburkolat készítése" sheetId="16" r:id="rId16"/>
  </sheets>
  <definedNames/>
  <calcPr fullCalcOnLoad="1"/>
</workbook>
</file>

<file path=xl/sharedStrings.xml><?xml version="1.0" encoding="utf-8"?>
<sst xmlns="http://schemas.openxmlformats.org/spreadsheetml/2006/main" count="448" uniqueCount="225">
  <si>
    <t>Munkanem megnevezése</t>
  </si>
  <si>
    <t>Anyag összege</t>
  </si>
  <si>
    <t>Díj összege</t>
  </si>
  <si>
    <t>Ssz.</t>
  </si>
  <si>
    <t>Tételszám</t>
  </si>
  <si>
    <t>Tétel szövege</t>
  </si>
  <si>
    <t>Menny.</t>
  </si>
  <si>
    <t>Egység</t>
  </si>
  <si>
    <t>Anyag egységár</t>
  </si>
  <si>
    <t>Díj egységre</t>
  </si>
  <si>
    <t>Anyag összesen</t>
  </si>
  <si>
    <t>Díj összesen</t>
  </si>
  <si>
    <t>33-001-1.2.1.1.1.1.1-0110241</t>
  </si>
  <si>
    <t>m2</t>
  </si>
  <si>
    <t>Teherhordó és kitöltő falazat készítése, pórusbeton termékekből, normál elemekből, 200 mm falvastagságban, 600x200x200 mm-es méretű kézi falazóelemből (fugavastagság 10 mm), falazó, cementes mészhabarcsba falazva YTONG Classic P2-0,5 GT jelű, 600x200x200 mm méretű elemekből, M 1 (Hf10-mc) falazó, cementes mészhabarcs</t>
  </si>
  <si>
    <t>33-011-1.2.1.1.1.1.1-0120051</t>
  </si>
  <si>
    <t>Válaszfal építése, pórusbeton termékekből, normál elemekből, 100 mm falvastagságban, 600x200x100 mm-es méretű kézi falazóelemből (fugavastagság 10 mm), falazó, cementes mészhabarcsba falazva YTONG válaszfalelem, Pve jelű,600x200x100 mm M 1 (Hf10-mc) falazó, cementes mészhabarcs, mészpéppel</t>
  </si>
  <si>
    <t>Munkanem összesen:</t>
  </si>
  <si>
    <t>Falazás és egyéb kőművesmunka</t>
  </si>
  <si>
    <t>36-012-2.1.1.2-0000001</t>
  </si>
  <si>
    <t>Szellőző, falszárító felújító vakolat készítése, Vakolás: (a csatlakozó) terepszint feletti belső falakon a látható vizesedés feletti 1 m-es magasságig) - Eurosan VS gúzoló - Eurosan EP légpórusos szárító vakolat 2-3 cm vastagságban Felületképzés: Renti Fein finomszemcsés javítóhabarcs szivacsolt felülettel kézi felhordással,</t>
  </si>
  <si>
    <t>36-012-2.1.1.2-0000002</t>
  </si>
  <si>
    <t>Szellőző, falszárító felújító vakolat készítése, Vakolás: (a terepszint alatti belső falak /pincefalak/ belső oldalán teljes magasságig) - Eurosan AP kiegyenlítő vakolat a fugák, csorbaságok, fészkek kitöltésére igény szerint - Eurosan W vízelosztó alapozó csatlakozó terepszint + 20 cm magasságig (ahol a falazat a falazat a tuló oldalon földdel érintkezik)  - Eurosan WS gúzoló 50 %-os fedettséggel - WTA Eurosan UP felújító alsóvakolat 1 cm réteg vastagságban - WRA Eurosan OP felújító felsővakolat 2 cm réteg vastagságban Felületképzés: -Eurosan FP simítóvakolat kézi felhordással,</t>
  </si>
  <si>
    <t>Vakolás és rabicolás</t>
  </si>
  <si>
    <t>39-001-1.1.1.1-0120012</t>
  </si>
  <si>
    <t>CW fém vázszerkezetre szerelt válaszfal hőszigeteléssel, csavarfejek és illesztések glettelve (Q2), 2 x 1 rtg. normál, 12,5 mm vtg. gipszkarton borítással, egyszeres, CW 50-06 mm vtg. tartóvázzal RIGIPS normál építőlemez RB 12,5 mm, ásványi szálas hőszigetelés (pincetéri térelhatárolás benntmaradó gpészeti berendezések eltakarására )</t>
  </si>
  <si>
    <t>39-001-1.1.2.2-0120012</t>
  </si>
  <si>
    <t>CW fém vázszerkezetre szerelt válaszfal hőszigeteléssel, csavarfejek és illesztések glettelve (Q2), 2 x 1 rtg. normál, 12,5 mm vtg. gipszkarton borítással, egyszeres, sűrített, (40 vagy 41,7 cm bordatávolság) CW 75-06 mm vtg. tartóvázzal RIGIPS normál építőlemez RB 12,5 mm, ásványi szálas hőszigetelés</t>
  </si>
  <si>
    <t>39-003-1.1.1.1.1-0000001</t>
  </si>
  <si>
    <t>Monolit gipszkarton álmennyezet, dupla profilvázra szerelt, 1 rtg. RIGITION AIR Q 12/25 lemez, nóniusz függesztővel, RAL 9003 fehér színű</t>
  </si>
  <si>
    <t>39-003-1.1.1.1.1-0000002</t>
  </si>
  <si>
    <t>Armstrong kazettás ásványszálas álmennyezet,  Ultima OP Tegular (süllyesztett élképzés),  600x600x20mm méretű lapokkal,  A2 - s1, d0 éghetőségi osztály,  86%-os fényvisszaverés,  aw=1,00 hangelnyelés,  Dncw=26dB hanggátlás,  95% RH páraállóság.   24 mm széles acél Prelude tartósínen, Peakform 43mm magas főtartó, fehér Global White színben, "Lépcsős/árnyékfugás" falszegély 15x15x25x8mm-es méretben, fehér Global White színben.  A rendszer REI90 tűzállóságra minősítve.</t>
  </si>
  <si>
    <t>Szárazépítés</t>
  </si>
  <si>
    <t>42-041-1.1.1-0215096</t>
  </si>
  <si>
    <t>Újonnan készült aljzat kiegyenlítése rugalmas burkolat alá,  parketta és laminált padló úsztatott fektetéshez, (átlagos igénybevétel) szabványos cementesztrich és betonpadló felület előkészítése, 3 mm vastagságban Baumit Nivello Quattro önterülő aljzatkiegyenlítő + Baumit Grund, nedvszívó alapfelület alapozására</t>
  </si>
  <si>
    <t>42-012-1.1.1.1.1.1-0000001</t>
  </si>
  <si>
    <t>db</t>
  </si>
  <si>
    <t>Mosdótérben keretezett, hátoldali lemezelt, hátsó keretvilágítással ellátott, homokfújt szélű 6 mm vtg. 120 cm*60 cm tükör beépítése</t>
  </si>
  <si>
    <t>42-012-1.1.1.4.1.1.1-0000001</t>
  </si>
  <si>
    <t>Mosdópult készítése beltérben, tégla, beton, vakolt alapfelületen, gránit vagy márványlappal, min. 3 cm vastagsággal, 0,50 x2,15 m lapméretben  megrendelői kiválasztás alapján.</t>
  </si>
  <si>
    <t>42-022-1.1.1.1.1.4-0000001</t>
  </si>
  <si>
    <t>Padlóburkolat készítése, beltérben, tégla, beton, vakolt alapfelületen, PARADYZ CERAMICA  LAVITAS BEIGE Struktúra lapburkolattal hálósan, 3-5 mm vtg. ragasztóba rakva, 3 mm fugaszélességgel,  59,8*29,8 cm lapmérettel. vtg.: 1,0 cm, R10, K4 LB-Knauf FLEX/Flex ragasztó, EN 12004 szerinti C2T minősítéssel, kül- és beltérbe, fagyálló, padlófűtéshez is, LB-Knauf Colorin flex fugázó, EN 13888 szerinti CG2 minősítéssel,  színazonos fugával.</t>
  </si>
  <si>
    <t>42-022-1.1.1.1.1.4-0000011</t>
  </si>
  <si>
    <t>Padlóburkolat készítése, beltérben, tégla, beton, vakolt alapfelületen, PARADYZ CERAMICA  LAVITAS GRYS Struktúra lapburkolattal hálósan, 3-5 mm vtg. ragasztóba rakva, 3 mm fugaszélességgel,  59,8*29,8 cm lapmérettel. vtg.: 1,0 cm, R10, K4 LB-Knauf FLEX/Flex ragasztó, EN 12004 szerinti C2T minősítéssel, kül- és beltérbe, fagyálló, padlófűtéshez is, LB-Knauf Colorin flex fugázó, EN 13888 szerinti CG2 minősítéssel,  színazonos fugával.</t>
  </si>
  <si>
    <t>42-022-2.1.1.1.2-0000001</t>
  </si>
  <si>
    <t>m</t>
  </si>
  <si>
    <t>Lábazatburkolat készítése, beltérben, Paradys LAVITAS BEIGE cokot poler, satyna, egyenes, egysoros kivitelben, 3-5 mm ragasztóba rakva, 2 mm fugaszélességgel, 7,2 x 44,8 LB-Knauf GRES/Gres ragasztó, EN 12004 szerinti C2T minősítéssel, kül- és beltérbe, fagyálló, padlófűtéshez is, Cikkszám: K00617801 LB-Knauf Colorin flex fugázó, EN 13888 szerinti CG2 minősítéssel, színazonos fugával</t>
  </si>
  <si>
    <t>42-022-2.1.1.1.2-0000011</t>
  </si>
  <si>
    <t>Lábazatburkolat készítése, beltérben, Paradys LAVITAS GRYS cokot poler, satyna, egyenes, egysoros kivitelben, 3-5 mm ragasztóba rakva, 2 mm fugaszélességgel, 7,2 x 44,8 LB-Knauf GRES/Gres ragasztó, EN 12004 szerinti C2T minősítéssel, kül- és beltérbe, fagyálló, padlófűtéshez is, Cikkszám: K00617801 LB-Knauf Colorin flex fugázó, EN 13888 szerinti CG2 minősítéssel, színazonos fugával</t>
  </si>
  <si>
    <t>42-042-5.1.1-0000001</t>
  </si>
  <si>
    <t>Laminált padló fektetése (szegélyléccel együtt), kiegyenlített aljzatra, (mechanikus illesztésű) Chalky Oak 4V 1291x135 mm laminált padló 056566 Egger, 11 mm vastag, fózolt laminált padló, szürke tölgy színben 3 mm XPS padlóalátét használatával</t>
  </si>
  <si>
    <t>42-071-16.1-0000001</t>
  </si>
  <si>
    <t>Burkolatváltó profil elemek elhelyezése, natúr-, arany és bronz eloxált alumíniumból, acélból, burkolatváltások esetén meglévő aljzaton</t>
  </si>
  <si>
    <t>Hideg- és melegburkolatok készítése, aljzat előkészítés</t>
  </si>
  <si>
    <t>44-001-1.1.3.2-0000001</t>
  </si>
  <si>
    <t>Fa beltéri nyílászárók elhelyezése, előre kihagyott falnyílásba, utólagos elhelyezéssel, tömítéssel, (szerelvényezve, finom beállítással), meglévő nyílászáró bontásával, vakolatpótlással-javítással, AJ-03 konszignáció szerinti kialakítással és felszereltséggel, gyári felületképzéssel bútor minőségben, mélybéléses kivitelben rádiusz szegőléccel Méret: 125 x 270 cm</t>
  </si>
  <si>
    <t>44-001-1.1.3.2-0000002</t>
  </si>
  <si>
    <t>Fa beltéri nyílászárók elhelyezése, előre kihagyott falnyílásba, utólagos elhelyezéssel, tömítéssel, (szerelvényezve, finom beállítással), meglévő nyílászáró bontásával, vakolatpótlással-javítással, AJ-04 konszignáció szerinti kialakítással és felszereltséggel, gyári felületképzéssel bútor minőségben, mélybéléses kivitelben rádiusz szegőléccel Méret: 125 x 270 cm</t>
  </si>
  <si>
    <t>44-001-1.1.3.2-0000003</t>
  </si>
  <si>
    <t>Fa beltéri nyílászárók elhelyezése, előre kihagyott falnyílásba, utólagos elhelyezéssel, tömítéssel, (szerelvényezve, finom beállítással), meglévő nyílászáró bontásával, vakolatpótlással-javítással, AJ-05 konszignáció szerinti kialakítással és felszereltséggel, gyári felületképzéssel bútor minőségben, mélybéléses kivitelben rádiusz szegőléccel Méret: 125 x 270 cm</t>
  </si>
  <si>
    <t>44-001-1.1.3.2-0000004</t>
  </si>
  <si>
    <t>Fa beltéri nyílászárók elhelyezése, előre kihagyott falnyílásba, utólagos elhelyezéssel, tömítéssel, (szerelvényezve, finom beállítással), meglévő nyílászáró bontásával, vakolatpótlással-javítással, AJ-06 konszignáció szerinti kialakítással és felszereltséggel, gyári felületképzéssel bútor minőségben, mélybéléses kivitelben rádiusz szegőléccel Méret: 100 x 210 cm</t>
  </si>
  <si>
    <t>44-001-1.1.3.2-0000005</t>
  </si>
  <si>
    <t>Fa beltéri nyílászárók elhelyezése, előre kihagyott falnyílásba, utólagos elhelyezéssel, tömítéssel, (szerelvényezve, finom beállítással), meglévő nyílászáró bontásával, vakolatpótlással-javítással, AJ-07 konszignáció szerinti kialakítással és felszereltséggel, gyári felületképzéssel bútor minőségben, mélybéléses kivitelben rádiusz szegőléccel Méret: 125 x 270 cm</t>
  </si>
  <si>
    <t>44-001-1.1.3.2-0000006</t>
  </si>
  <si>
    <t>Fa beltéri nyílászárók elhelyezése, előre kihagyott falnyílásba, utólagos elhelyezéssel, tömítéssel, (szerelvényezve, finom beállítással), meglévő nyílászáró bontásával, vakolatpótlással-javítással, AJ-08 konszignáció szerinti kialakítással és felszereltséggel, gyári felületképzéssel bútor minőségben, mélybéléses kivitelben rádiusz szegőléccel Méret: 100 x 210 cm</t>
  </si>
  <si>
    <t>44-001-1.1.3.2-0000007</t>
  </si>
  <si>
    <t>Fa beltéri nyílászárók elhelyezése, előre kihagyott falnyílásba, utólagos elhelyezéssel, tömítéssel, (szerelvényezve, finom beállítással), meglévő nyílászáró bontásával, vakolatpótlással-javítással, AJ-09 konszignáció szerinti kialakítással és felszereltséggel, gyári felületképzéssel bútor minőségben, mélybéléses kivitelben rádiusz szegőléccel Méret: 120 x 210 cm</t>
  </si>
  <si>
    <t>44-001-1.1.3.2-0000008</t>
  </si>
  <si>
    <t>Fa beltéri nyílászárók elhelyezése, előre kihagyott falnyílásba, utólagos elhelyezéssel, tömítéssel, (szerelvényezve, finom beállítással), meglévő nyílászáró bontásával, vakolatpótlással-javítással, AJ-10 konszignáció szerinti kialakítással és felszereltséggel, gyári felületképzéssel bútor minőségben, mélybéléses kivitelben rádiusz szegőléccel Méret: 90 x 210 cm</t>
  </si>
  <si>
    <t>44-001-1.1.3.2-0000011</t>
  </si>
  <si>
    <t>Fa beltéri nyílászárók elhelyezése, előre kihagyott falnyílásba, utólagos elhelyezéssel, tömítéssel, (szerelvényezve, finom beállítással), meglévő nyílászáró bontásával, vakolatpótlással-javítással, AJ-11 konszignáció szerinti kialakítással és felszereltséggel, gyári felületképzéssel bútor minőségben, mélybéléses kivitelben rádiusz szegőléccel Méret: 100 x 210 cm</t>
  </si>
  <si>
    <t>44-001-1.1.3.2-0000012</t>
  </si>
  <si>
    <t>Fa beltéri nyílászárók elhelyezése, előre kihagyott falnyílásba, utólagos elhelyezéssel, tömítéssel, (szerelvényezve, finom beállítással), meglévő nyílászáró bontásával, vakolatpótlással-javítással, AJ-12 konszignáció szerinti kialakítással és felszereltséggel, gyári felületképzéssel bútor minőségben, mélybéléses kivitelben rádiusz szegőléccel Méret: 75 x 210 cm</t>
  </si>
  <si>
    <t>44-001-1.1.3.2-0000013</t>
  </si>
  <si>
    <t>Fa beltéri nyílászárók elhelyezése, előre kihagyott falnyílásba, utólagos elhelyezéssel, tömítéssel, (szerelvényezve, finom beállítással), meglévő nyílászáró bontásával, vakolatpótlással-javítással, AJ-13 konszignáció szerinti kialakítással és felszereltséggel, gyári felületképzéssel bútor minőségben, mélybéléses kivitelben rádiusz szegőléccel Méret: 75 x 210 cm</t>
  </si>
  <si>
    <t>44-002-1.3.2.6-0000019</t>
  </si>
  <si>
    <t>Fa beltéri nyílászárók, ablak elhelyezése, előre kihagyott falnyílásba, (szerelvényezéssel, illesztéssel), AB-09 konszignáció szerinti felszereltséggel és kialakítással, bútor minőségű gyári felületképzéssel Méret: 270 x 170 cm</t>
  </si>
  <si>
    <t>44-011-1.1.1-0000001</t>
  </si>
  <si>
    <t>Műanyag pincetéri nyílászárók elhelyezése előre kihagyott falnyílásba, tömítéssel (szerelvényezve, finom beállítással), meglévő nyílászáró bontásával, hulladékelszállítással, vakolatjavítással, szükséges toktoldózással AJ-16 konszignáció szerinti kialakítással és felszereltséggel teljeskörűen fehér színben mérete: 100 x  190 cm</t>
  </si>
  <si>
    <t>44-011-1.1.1-0000002</t>
  </si>
  <si>
    <t>Műanyag pincetéri nyílászárók elhelyezése előre kihagyott falnyílásba, tömítéssel (szerelvényezve, finom beállítással), meglévő nyílászáró bontásával, hulladékelszállítással, vakolatjavítással, szükséges toktoldózással AJ-17 konszignáció szerinti kialakítással és felszereltséggel teljeskörűen fehér színben mérete: 150 x  190 cm (180 cm)</t>
  </si>
  <si>
    <t>44-011-1.1.1-0000003</t>
  </si>
  <si>
    <t>Műanyag pincetéri nyílászárók elhelyezése előre kihagyott falnyílásba, tömítéssel (szerelvényezve, finom beállítással), meglévő nyílászáró bontásával, hulladékelszállítással, vakolatjavítással, szükséges toktoldózással AJ-18 konszignáció szerinti kialakítással és felszereltséggel teljeskörűen fehér színben mérete: 160 x  190 cm (180 cm)</t>
  </si>
  <si>
    <t>44-030-11.1-0000014</t>
  </si>
  <si>
    <t>Válaszfal rendszer moduláris elemei, Blokksystem L30 WC 1 db ajtóval AJ-14 konszignáció szerinti kialakítással és felszereltséggel</t>
  </si>
  <si>
    <t>44-030-11.1-0000015</t>
  </si>
  <si>
    <t>Válaszfal rendszer moduláris elemei, Blokksystem L30 WC 1 db ajtóval AJ-15 konszignáció szerinti kialakítással és felszereltséggel</t>
  </si>
  <si>
    <t>Fa- és műanyag szerkezet elhelyezése</t>
  </si>
  <si>
    <t>47-000-1.1.1.2</t>
  </si>
  <si>
    <t>100 m2</t>
  </si>
  <si>
    <t>Belső festéseknél felület előkészítése, részmunkák; többrétegű meszelés lekaparása bármilyen padozatú helyiségben, tagolt felületen</t>
  </si>
  <si>
    <t>47-000-1.21.1.1.1.1</t>
  </si>
  <si>
    <t>Belső festéseknél felület előkészítése, részmunkák; glettelés, hagyományos meszes glettel, vakolt felületen, bármilyen padozatú helyiségben, tagolatlan felületen</t>
  </si>
  <si>
    <t>47-000-1.21.1.1.1.2</t>
  </si>
  <si>
    <t>Belső festéseknél felület előkészítése, részmunkák; glettelés, hagyományos meszes glettel, vakolt felületen, bármilyen padozatú helyiségben, tagolt felületen</t>
  </si>
  <si>
    <t>47-011-3.1.1.1.1-0148201</t>
  </si>
  <si>
    <t>Szilikátfestések, kálivízüveg kötőanyagú, nagy vízgőzáteresztő képességű, fehér vagy színes szilikát falfestés, új vagy régi lekapart ásványi előkészített alapfelületen, vakolaton, két rétegben, tagolatlan sima felületen Baumit SilikatColor (Baumit Szilikát) festék, fehér, 0019, 0018, Cikkszám: 255307</t>
  </si>
  <si>
    <t>47-011-3.1.1.1.2-0148201</t>
  </si>
  <si>
    <t>Szilikátfestések, kálivízüveg kötőanyagú, nagy vízgőzáteresztő képességű, fehér vagy színes szilikát falfestés, új vagy régi lekapart ásványi előkészített alapfelületen, vakolaton, két rétegben, tagolt sima felületen Baumit SilikatColor (Baumit Szilikát) festék, fehér, 0019, 0018, Cikkszám: 255307</t>
  </si>
  <si>
    <t>47-011-15.4.1.1-0000001</t>
  </si>
  <si>
    <t>Dekoratív belső oldali felületképzés oldalfalon  rendszerben: - Alpina belső glett - Capacoll GK ragasztóanyag - Capaver Glasgewebe üvegszövettapéta - Caparol SeidenLatex festék (2 rtg) RAL 9003 (fehér) szín</t>
  </si>
  <si>
    <t>47-011-15.4.1.1-0000002</t>
  </si>
  <si>
    <t>Dekoratív belső oldali felületképzés oldalfalon  rendszerben: - Alpina belső glett - írható/törölhető Whiteboard okos falfesték</t>
  </si>
  <si>
    <t>Felületképzés</t>
  </si>
  <si>
    <t>50-001-1.1.1.1.1-0000001</t>
  </si>
  <si>
    <t>Beépített szekrény készítése (műhely szekrény)  "1"-es konszignáció szerinti kialakítással és felszereltséggel Méret: 1,20 x 3,43 x 0,60 m</t>
  </si>
  <si>
    <t>50-001-1.1.1.1.1-0000002</t>
  </si>
  <si>
    <t>Beépített szekrény készítése (üvegajtós és fiókos szekrény)  "2"-es konszignáció szerinti kialakítással és felszereltséggel Méret: 1,05 x 3,43 x 0,60 m</t>
  </si>
  <si>
    <t>50-001-1.1.1.1.1-0000003</t>
  </si>
  <si>
    <t>Beépített szekrény készítése (polcos szekrény)  "3"-as konszignáció szerinti kialakítással és felszereltséggel Méret: 0,90 x 3,43 x 0,30 m</t>
  </si>
  <si>
    <t>50-001-1.1.1.1.1-0000004</t>
  </si>
  <si>
    <t>Beépített szekrény készítése (eszköztároló szekrény)  "4"-es konszignáció szerinti kialakítással és felszereltséggel Méret: 0,80 x 3,43 x 0,55 m</t>
  </si>
  <si>
    <t>50-001-1.1.1.1.1-0000005</t>
  </si>
  <si>
    <t>Beépített szekrény készítése (ruhásszekrény)  "5"-ös konszignáció szerinti kialakítással és felszereltséggel Méret: 0,93 x 3,43 x 0,60 m</t>
  </si>
  <si>
    <t>50-001-1.1.1.1.1-0000006</t>
  </si>
  <si>
    <t>Beépített szekrény készítése (üvegajtós és fiókos szekrény)  "6"-os konszignáció szerinti kialakítással és felszereltséggel Méret: 1,27 x 3,43 x 0,60 m</t>
  </si>
  <si>
    <t>50-001-1.1.1.1.1-0000007</t>
  </si>
  <si>
    <t>Beépített szekrény készítése (mosogató szekrény)  "7"-es konszignáció szerinti kialakítással és felszereltséggel Méret: 1,875 x 0,9 x 0,60 m</t>
  </si>
  <si>
    <t>50-001-1.1.1.1.1-0000008</t>
  </si>
  <si>
    <t>Beépített szekrény készítése (nyitott polcos szekrény)  "8"-as konszignáció szerinti kialakítással és felszereltséggel Méret: 1,00 x 0,8 x 0,35 m</t>
  </si>
  <si>
    <t>50-001-1.1.1.1.1-0000009</t>
  </si>
  <si>
    <t>Beépített szekrény készítése (biológia termi szekrény)  "9"-es konszignáció szerinti kialakítással és felszereltséggel Méret: 5,15 x 3,43 x 0,60 m</t>
  </si>
  <si>
    <t>50-001-1.1.1.1.1-0000010</t>
  </si>
  <si>
    <t>Beépített szekrény készítése (biológia termi szekrény)  "10"-es konszignáció szerinti kialakítással és felszereltséggel Méret: 4,51 x 3,43 x 0,40 m</t>
  </si>
  <si>
    <t>50-001-1.1.1.1.1-0000011</t>
  </si>
  <si>
    <t>Beépített szekrény készítése (polcos szekrény)  "11"-es konszignáció szerinti kialakítással és felszereltséggel Méret: 1,80 x 3,43 x 0,6 m</t>
  </si>
  <si>
    <t>50-001-1.1.1.1.1-0000012</t>
  </si>
  <si>
    <t>Beépített szekrény készítése (nyitott polcos szekrény)  "12"-es konszignáció szerinti kialakítással és felszereltséggel Méret: 3,50 x 1,60 x 0,35 m</t>
  </si>
  <si>
    <t>50-001-1.1.1.1.1-0000013</t>
  </si>
  <si>
    <t>Beépített szekrény készítése (mosogató szekrény)  "13"-as konszignáció szerinti kialakítással és felszereltséggel Méret: 3,50 x 0,90 x 0,60 m</t>
  </si>
  <si>
    <t>50-001-1.1.1.1.1-0000014</t>
  </si>
  <si>
    <t>Beépített szekrény készítése (műszaki-fizika szekrény)  "14"-es konszignáció szerinti kialakítással és felszereltséggel Méret: 1,30 x 3,43 x 0,60 m</t>
  </si>
  <si>
    <t>50-001-1.1.1.1.1-0000015</t>
  </si>
  <si>
    <t>Beépített szekrény készítése (műszaki-fizika szekrény)  "15"-es konszignáció szerinti kialakítással és felszereltséggel Méret: 1,375 x 3,43 x 0,60 m</t>
  </si>
  <si>
    <t>50-001-1.1.1.1.1-0000016</t>
  </si>
  <si>
    <t>Beépített szekrény készítése (beépített mosdó szekrény)  "16"-os konszignáció szerinti kialakítással és felszereltséggel Méret: 0,9 x 0,9 x 0,60 m</t>
  </si>
  <si>
    <t>50-001-1.1.1.1.1-0000017</t>
  </si>
  <si>
    <t>Beépített szekrény készítése (matematika termi szekrény)  "17"-os konszignáció szerinti kialakítással és felszereltséggel Méret: 0,75 x 3,43 x 0,60 m</t>
  </si>
  <si>
    <t>50-001-1.1.1.1.1-0000018</t>
  </si>
  <si>
    <t>Beépített szekrény készítése (matematika termi nyitott polcos szekrény)  "18"-as konszignáció szerinti kialakítással és felszereltséggel Méret: 0,52 x 3,43 x 0,19 m</t>
  </si>
  <si>
    <t>50-001-1.1.1.1.1-0000019</t>
  </si>
  <si>
    <t>50-001-1.1.1.1.1-0000020</t>
  </si>
  <si>
    <t>Beépített szekrény készítése (ruhás szekrény)  "20"-as konszignáció szerinti kialakítással és felszereltséggel zárható kivitelben Méret: 1,05 x 3,43 x 0,60 m</t>
  </si>
  <si>
    <t>50-001-1.1.1.1.1-0000021</t>
  </si>
  <si>
    <t>Beépített szekrény készítése (vitrines szekrény)  "21"-es konszignáció szerinti kialakítással és felszereltséggel szekrényvilágítással együtt Méret: 1,00 x 2,10 x 0,40 m</t>
  </si>
  <si>
    <t>50-001-1.1.1.1.1-0000022</t>
  </si>
  <si>
    <t>Beépített szekrény készítése (vitrines szekrény)  "22"-es konszignáció szerinti kialakítással és felszereltséggel szekrényvilágítással együtt Méret: 1,08 x 3,43 x 0,35 m</t>
  </si>
  <si>
    <t>50-001-1.1.1.1.1-0000023</t>
  </si>
  <si>
    <t>Beépített szekrény készítése (pinetári tároló szekrény)  "23"-es konszignáció szerinti kialakítással és felszereltséggel  Méret: 2,15 x 2,10 x 0,50 m</t>
  </si>
  <si>
    <t>Beépített berendezési tárgyak elhelyezése</t>
  </si>
  <si>
    <t>62-003-75.1.1.1-0610298</t>
  </si>
  <si>
    <t>Tér-, út- vagy járdaburkolat készítése TÉGLAKŐ® falazó és térburkoló elemből, homokos kavics alapréteggel, homokágyazatra, hézagolással, lapjára fektetve, 24×12×5 cm-es méretben Barabás TÉGLAKŐ® elem, esztétikus, tartós betontermék, 240×120×50 mm, barna</t>
  </si>
  <si>
    <t>Kőburkolat készítése</t>
  </si>
  <si>
    <t>Összesen:</t>
  </si>
  <si>
    <t>Nyírségterv Kft.</t>
  </si>
  <si>
    <t xml:space="preserve">Név: Megyei Jogú Város Önkormányzata   </t>
  </si>
  <si>
    <t xml:space="preserve">                                       </t>
  </si>
  <si>
    <t xml:space="preserve">Cím: 4400 Nyíregyháaz, Kossuth tér 1.  </t>
  </si>
  <si>
    <t xml:space="preserve"> Kelt:      2018-04-09                 </t>
  </si>
  <si>
    <t xml:space="preserve"> Készítette: Nyírségterv Kft           </t>
  </si>
  <si>
    <t xml:space="preserve">A munka leírása:                       </t>
  </si>
  <si>
    <t xml:space="preserve">Nyíregyháza, Báthori utca 20. szám 6266/1. hrsz                               </t>
  </si>
  <si>
    <t xml:space="preserve">                                                                              </t>
  </si>
  <si>
    <t xml:space="preserve">Készült: Összevont Építőipari Normagyűjtemény és egyedi árképzés alapján      </t>
  </si>
  <si>
    <t>Költségvetés főösszesítő</t>
  </si>
  <si>
    <t>Megnevezés</t>
  </si>
  <si>
    <t>Anyagköltség</t>
  </si>
  <si>
    <t>Díjköltség</t>
  </si>
  <si>
    <t>1. Építmény közvetlen költségei</t>
  </si>
  <si>
    <t>1.1 Közvetlen önköltség összesen</t>
  </si>
  <si>
    <t>2.1 ÁFA vetítési alap</t>
  </si>
  <si>
    <t>2.2 Áfa</t>
  </si>
  <si>
    <t>3.  A munka ára</t>
  </si>
  <si>
    <t>48-007-41.1.1.1.2-0093528</t>
  </si>
  <si>
    <t>Födém; Padló hőszigetelő anyag elhelyezése, vízszintes felületen, aljzatbeton alá, úsztató rétegként vagy talajon fekvő padlószerkezetben, expandált polisztirolhab lemezzel BACHL Nikecell EPS 100 standard expandált polisztirol keményhab hőszigetelő lemez, 1000x500x80 mm</t>
  </si>
  <si>
    <t>48-007-41.2.2-0110485</t>
  </si>
  <si>
    <t>Födém; Padló peremszigetelés elhelyezése úsztatott aljzatbeton esetén, expandált polisztirolhab szigetelő szalaggal BACHL Nikecell RS szegélyelem dilatációs elválasztó csík, 10x80 mm</t>
  </si>
  <si>
    <t>Szigetelés</t>
  </si>
  <si>
    <t>21-011-11.4</t>
  </si>
  <si>
    <t>Építési törmelék konténeres elszállítása, lerakása, lerakóhelyi díjjal, 6,0 m³-es konténerbe</t>
  </si>
  <si>
    <t>Irtás föld és sziklamunka</t>
  </si>
  <si>
    <t>31-000-12.3</t>
  </si>
  <si>
    <t>Födémfeltöltések bontása, nehéz feltöltések bontása homokból, kavicsból,  testsűrűség 1500 kg/m³ felett</t>
  </si>
  <si>
    <t>m3</t>
  </si>
  <si>
    <t>31-030-11.1.1.1-0121110</t>
  </si>
  <si>
    <t>Beton aljzat készítése helyszínen kevert betonból, kézi továbbítással és bedolgozással, merev aljzatra, tartószerkezetre léccel lehúzva, kavicsbetonból, C 8/10 - C 16/20 kissé képlékeny konzisztenciájú betonból, 6 cm vastagságig C16/20 - X0b(H) kissé képlékeny kavicsbeton keverék CEM 42,5 pc. Dmax = 16 mm, m = 6,4 finomsági modulussal</t>
  </si>
  <si>
    <t>31-032-1.4-0212517</t>
  </si>
  <si>
    <t>Felület-előkészítés fóliaterítés csúsztató vagy úsztatórétegre kerülő esztrichek készítését megelőzően, egy rétegben LB-Knauf Választófólia, Csz.: K00841001</t>
  </si>
  <si>
    <t>31-032-3.1.1.1-0000001</t>
  </si>
  <si>
    <t>Helyszíni beton és vasbeton munka</t>
  </si>
  <si>
    <t>Vakolatjavítás oldalfalon, tégla-, beton-, kőfelületen vagy építőlemezen, a meglazult, sérült vakolat előzetes leverésével, hiánypótlás 5% alatt Hvb8-mc, beltéri, vakoló cementes mészhabarcs mészpéppel</t>
  </si>
  <si>
    <t>42-000-2.1</t>
  </si>
  <si>
    <t>Lapburkolatok bontása, padlóburkolat bármely méretű kőagyag, mozaik vagy tört mozaik (NOVA) lapból</t>
  </si>
  <si>
    <t>42-000-3.2.1</t>
  </si>
  <si>
    <t>Fa-, hézagmentes műanyag- és szőnyegburkolatok bontása, csaphornyos vagy mozaikparketta, 22 mm vastag vakpadlóra szegezve</t>
  </si>
  <si>
    <t>42-000-3.4</t>
  </si>
  <si>
    <t>Fa-, hézagmentes műanyag- és szőnyegburkolatok bontása, gumilemez vagy PVC burkolat tekercsből, lapokból vagy lépcsőn betétként</t>
  </si>
  <si>
    <t>42-012-1.1.1.1.1.3-0000001</t>
  </si>
  <si>
    <t>Fal-, pillér-, oszlopburkolat készítése beltérben, gipszkarton/vakolt alapfelületen, mázas kerámiával, (Panama ZBE 389-390 bézs-tégla) kötésben vagy hálósan, 3 mm vtg. ragasztóba rakva, 3 mm fugaszélességgel, 20 x 30 cm közötti lapmérettel LB-Knauf S1 FLEX Flexibilis csempe- és járólapragasztó, Cikkszám: K00617331 LB-Knauf SILVERCOL Prémium flexibilis fugázó, EN 12004 szerinti CG2WA minősítéssel, Cikkszám: K00675**1</t>
  </si>
  <si>
    <t>42-012-1.1.1.1.1.3-0000002</t>
  </si>
  <si>
    <t>Fal-, pillér-, oszlopburkolat készítése beltérben, tégla, beton, vakolt alapfelületen, PARADYZ CERAMICA-val, hálósan, 3-5 mm vtg. ragasztóba rakva, 2-3 mm fugaszélességgel, PARADYZ CERAMICA LAVITAS BEIGE mozaika satyna 29,8*29,8 cm (kostka 4,8*4,8) lapmérettel  LB-Knauf FLEX/Flex ragasztó, EN 12004 szerinti C2T minősítéssel, kül- és beltérbe, fagyálló, padlófűtéshez is, Cikkszám: K00617021 LB-Knauf Colorin flex fugázó, EN 13888 szerinti CG2 minősítéssel, színazonos fugával (csoport termek, recepciós helyiség)</t>
  </si>
  <si>
    <t>42-022-1.1.1.2.1.1-0000001</t>
  </si>
  <si>
    <t>Padlóburkolat készítése, beltérben, tégla, beton, vakolt alapfelületen, gres, kőporcelán lappal, hálósan, 3 mm vtg. ragasztóba rakva, 3 mm fugaszélességgel, 30 x 30 cm  lapmérettel Zalakerámia Architect Gresline TR 731 B01 (bézs) LB-Knauf S1 FLEX Flexibilis csempe- és járólapragasztó, Cikkszám: K00617331 LB-Knauf SILVERCOL Prémium flexibilis fugázó, EN 12004 szerinti CG2WA minősítéssel, Cikkszám: K00675**1</t>
  </si>
  <si>
    <t>Csúsztatott esztrich (esztrich választórétegen) kézi feldolgozással, cementbázisú esztrichből C12 szilárdsági osztálynak megfelelően, 3 cm vastagságban (meglévő betonaljzat vastag kiegyenlítése)</t>
  </si>
  <si>
    <t>36-090-1.1.2-0550040</t>
  </si>
  <si>
    <t>36-003-1.2.1.1.1-0411036</t>
  </si>
  <si>
    <t>Oldalfalvakolat készítése gépi felhordással zsákos kiszerelésű zsákos habarcsból 1 cm vastagságban WEBER 141 kps gépi alapvakolat</t>
  </si>
  <si>
    <t>Vakolat leverése oldalfalról vagy mennyezetről 1,5 cm vastagságig falazó, cementes mészhabarcs, és tömör téglák fugáinak kikaparása 2 cm mélységig.</t>
  </si>
  <si>
    <t>36-000-K</t>
  </si>
  <si>
    <t>Méretre készített szalagfüggöny felszerelése falazatra, konzollal történő rögzítéssel, konzol és karnis fehér színben, 89 mm-es lapvastagsággal golyós, láncos mozgatással. 125x235 cm ablkamérethez igazított mérettel</t>
  </si>
  <si>
    <t>49-070-1.2.1.1-01K</t>
  </si>
  <si>
    <t>Méretre készített szalagfüggöny felszerelése falazatra, konzollal történő rögzítéssel, konzol és karnis fehér színben, 89 mm-es lapvastagsággal golyós, láncos mozgatással. 120x225 cm ablkamérethez igazított mérettel</t>
  </si>
  <si>
    <t>Árnyékolók</t>
  </si>
  <si>
    <t>45-011-1.1.1.2-01K</t>
  </si>
  <si>
    <t>45-011-1.1.1.2-02K</t>
  </si>
  <si>
    <t>Lakatos</t>
  </si>
  <si>
    <t>Beltéri információs rendszer elhelyezése változó szélességben és sorkiosztásban eloxált aluminiumból 2 soros információs lehetőséggel braille felirattal is kontrasztos színben</t>
  </si>
  <si>
    <t>Beltéri információs rendszer elhelyezése dombornyomott kivitelben épület alaprajzának feltüntetésével, menelülési útvonal jelöléssel, helyiségek braille felirattal is A2-es méretben kontrasztos színben</t>
  </si>
  <si>
    <t>Beépített szekrény készítése (recepciós szekrény)  "19"-es konszignáció szerinti kialakítással és felszereltséggel, gépesítve</t>
  </si>
  <si>
    <t>Költségtérítés</t>
  </si>
  <si>
    <t>19-K tétel</t>
  </si>
  <si>
    <t>Tervezői művezetés</t>
  </si>
  <si>
    <t>óra</t>
  </si>
  <si>
    <t>Rehabilitációs környezettervező nyilatkozat beszerzése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</si>
</sst>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0" fillId="28" borderId="7" applyNumberFormat="0" applyFont="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0" fillId="0" borderId="0" applyFont="0" applyFill="0" applyBorder="0" applyAlignment="0" applyProtection="0"/>
  </cellStyleXfs>
  <cellXfs count="31">
    <xf numFmtId="0" fontId="0" fillId="0" borderId="0" xfId="0" applyFont="1" applyAlignment="1">
      <alignment/>
    </xf>
    <xf numFmtId="0" fontId="38" fillId="0" borderId="0" xfId="0" applyFont="1" applyAlignment="1">
      <alignment vertical="top" wrapText="1"/>
    </xf>
    <xf numFmtId="0" fontId="39" fillId="0" borderId="10" xfId="0" applyFont="1" applyBorder="1" applyAlignment="1">
      <alignment vertical="top" wrapText="1"/>
    </xf>
    <xf numFmtId="0" fontId="39" fillId="0" borderId="0" xfId="0" applyFont="1" applyAlignment="1">
      <alignment vertical="top" wrapText="1"/>
    </xf>
    <xf numFmtId="0" fontId="39" fillId="0" borderId="10" xfId="0" applyFont="1" applyBorder="1" applyAlignment="1">
      <alignment horizontal="right" vertical="top" wrapText="1"/>
    </xf>
    <xf numFmtId="0" fontId="38" fillId="0" borderId="0" xfId="0" applyFont="1" applyAlignment="1">
      <alignment horizontal="right" vertical="top" wrapText="1"/>
    </xf>
    <xf numFmtId="0" fontId="39" fillId="0" borderId="10" xfId="0" applyFont="1" applyBorder="1" applyAlignment="1">
      <alignment horizontal="left" vertical="top" wrapText="1"/>
    </xf>
    <xf numFmtId="0" fontId="38" fillId="0" borderId="0" xfId="0" applyFont="1" applyAlignment="1">
      <alignment horizontal="left" vertical="top" wrapText="1"/>
    </xf>
    <xf numFmtId="0" fontId="39" fillId="0" borderId="0" xfId="0" applyFont="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xf>
    <xf numFmtId="0" fontId="40" fillId="0" borderId="11" xfId="0" applyFont="1" applyBorder="1" applyAlignment="1">
      <alignment vertical="top"/>
    </xf>
    <xf numFmtId="10" fontId="40" fillId="0" borderId="11" xfId="0" applyNumberFormat="1" applyFont="1" applyBorder="1" applyAlignment="1">
      <alignment vertical="top"/>
    </xf>
    <xf numFmtId="0" fontId="40" fillId="0" borderId="0" xfId="0" applyFont="1" applyAlignment="1">
      <alignment horizontal="left" vertical="top"/>
    </xf>
    <xf numFmtId="3" fontId="40" fillId="0" borderId="0" xfId="0" applyNumberFormat="1" applyFont="1" applyAlignment="1">
      <alignment vertical="top"/>
    </xf>
    <xf numFmtId="3" fontId="40" fillId="0" borderId="11" xfId="0" applyNumberFormat="1" applyFont="1" applyBorder="1" applyAlignment="1">
      <alignment horizontal="right" vertical="top"/>
    </xf>
    <xf numFmtId="3" fontId="40" fillId="0" borderId="11" xfId="0" applyNumberFormat="1" applyFont="1" applyBorder="1" applyAlignment="1">
      <alignment vertical="top"/>
    </xf>
    <xf numFmtId="0" fontId="41" fillId="0" borderId="0" xfId="0" applyFont="1" applyBorder="1" applyAlignment="1">
      <alignment vertical="top" wrapText="1"/>
    </xf>
    <xf numFmtId="3" fontId="41" fillId="0" borderId="10" xfId="0" applyNumberFormat="1" applyFont="1" applyBorder="1" applyAlignment="1">
      <alignment horizontal="right" vertical="top" wrapText="1"/>
    </xf>
    <xf numFmtId="3" fontId="40" fillId="0" borderId="0" xfId="0" applyNumberFormat="1" applyFont="1" applyAlignment="1">
      <alignment vertical="top" wrapText="1"/>
    </xf>
    <xf numFmtId="3" fontId="41" fillId="0" borderId="10" xfId="0" applyNumberFormat="1" applyFont="1" applyBorder="1" applyAlignment="1">
      <alignment vertical="top" wrapText="1"/>
    </xf>
    <xf numFmtId="0" fontId="40" fillId="0" borderId="0" xfId="0" applyFont="1" applyBorder="1" applyAlignment="1">
      <alignment vertical="top" wrapText="1"/>
    </xf>
    <xf numFmtId="3" fontId="40" fillId="0" borderId="0" xfId="0" applyNumberFormat="1" applyFont="1" applyBorder="1" applyAlignment="1">
      <alignment horizontal="right" vertical="top" wrapText="1"/>
    </xf>
    <xf numFmtId="0" fontId="40" fillId="0" borderId="0" xfId="0" applyFont="1" applyAlignment="1">
      <alignment vertical="top"/>
    </xf>
    <xf numFmtId="0" fontId="40" fillId="0" borderId="0" xfId="0" applyFont="1" applyAlignment="1">
      <alignment horizontal="center" vertical="top"/>
    </xf>
    <xf numFmtId="3" fontId="40" fillId="0" borderId="12" xfId="0" applyNumberFormat="1" applyFont="1" applyBorder="1" applyAlignment="1">
      <alignment horizontal="center" vertical="top"/>
    </xf>
    <xf numFmtId="3" fontId="40" fillId="0" borderId="11" xfId="0" applyNumberFormat="1" applyFont="1" applyBorder="1" applyAlignment="1">
      <alignment horizontal="center" vertical="top"/>
    </xf>
    <xf numFmtId="3" fontId="40" fillId="0" borderId="10" xfId="0" applyNumberFormat="1" applyFont="1" applyBorder="1" applyAlignment="1">
      <alignment horizontal="center" vertical="top"/>
    </xf>
    <xf numFmtId="0" fontId="41" fillId="0" borderId="0" xfId="0" applyFont="1" applyAlignment="1">
      <alignment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C25" sqref="C25"/>
    </sheetView>
  </sheetViews>
  <sheetFormatPr defaultColWidth="9.140625" defaultRowHeight="15"/>
  <cols>
    <col min="1" max="1" width="36.421875" style="9" customWidth="1"/>
    <col min="2" max="2" width="10.7109375" style="9" customWidth="1"/>
    <col min="3" max="4" width="15.7109375" style="16" customWidth="1"/>
    <col min="5" max="16384" width="9.140625" style="9" customWidth="1"/>
  </cols>
  <sheetData>
    <row r="1" spans="1:4" s="12" customFormat="1" ht="15.75">
      <c r="A1" s="30" t="s">
        <v>155</v>
      </c>
      <c r="B1" s="30"/>
      <c r="C1" s="30"/>
      <c r="D1" s="30"/>
    </row>
    <row r="2" spans="1:4" s="12" customFormat="1" ht="15.75">
      <c r="A2" s="30"/>
      <c r="B2" s="30"/>
      <c r="C2" s="30"/>
      <c r="D2" s="30"/>
    </row>
    <row r="3" spans="1:4" s="12" customFormat="1" ht="15.75">
      <c r="A3" s="30"/>
      <c r="B3" s="30"/>
      <c r="C3" s="30"/>
      <c r="D3" s="30"/>
    </row>
    <row r="4" spans="1:4" ht="15.75">
      <c r="A4" s="25"/>
      <c r="B4" s="25"/>
      <c r="C4" s="25"/>
      <c r="D4" s="25"/>
    </row>
    <row r="5" spans="1:4" ht="15.75">
      <c r="A5" s="25"/>
      <c r="B5" s="25"/>
      <c r="C5" s="25"/>
      <c r="D5" s="25"/>
    </row>
    <row r="6" spans="1:4" ht="15.75">
      <c r="A6" s="25"/>
      <c r="B6" s="25"/>
      <c r="C6" s="25"/>
      <c r="D6" s="25"/>
    </row>
    <row r="7" spans="1:4" ht="15.75">
      <c r="A7" s="25"/>
      <c r="B7" s="25"/>
      <c r="C7" s="25"/>
      <c r="D7" s="25"/>
    </row>
    <row r="9" spans="1:3" ht="15.75">
      <c r="A9" s="9" t="s">
        <v>156</v>
      </c>
      <c r="C9" s="16" t="s">
        <v>157</v>
      </c>
    </row>
    <row r="10" spans="1:3" ht="15.75">
      <c r="A10" s="9" t="s">
        <v>157</v>
      </c>
      <c r="C10" s="16" t="s">
        <v>157</v>
      </c>
    </row>
    <row r="11" spans="1:3" ht="15.75">
      <c r="A11" s="9" t="s">
        <v>158</v>
      </c>
      <c r="C11" s="16" t="s">
        <v>159</v>
      </c>
    </row>
    <row r="12" spans="1:3" ht="15.75">
      <c r="A12" s="9" t="s">
        <v>157</v>
      </c>
      <c r="C12" s="16" t="s">
        <v>160</v>
      </c>
    </row>
    <row r="13" spans="1:3" ht="15.75">
      <c r="A13" s="9" t="s">
        <v>157</v>
      </c>
      <c r="C13" s="16" t="s">
        <v>157</v>
      </c>
    </row>
    <row r="14" spans="1:3" ht="15.75">
      <c r="A14" s="9" t="s">
        <v>157</v>
      </c>
      <c r="C14" s="16" t="s">
        <v>157</v>
      </c>
    </row>
    <row r="15" spans="1:3" ht="15.75">
      <c r="A15" s="9" t="s">
        <v>161</v>
      </c>
      <c r="C15" s="16" t="s">
        <v>157</v>
      </c>
    </row>
    <row r="16" ht="15.75">
      <c r="A16" s="9" t="s">
        <v>162</v>
      </c>
    </row>
    <row r="17" ht="15.75">
      <c r="A17" s="9" t="s">
        <v>163</v>
      </c>
    </row>
    <row r="18" ht="15.75">
      <c r="A18" s="9" t="s">
        <v>163</v>
      </c>
    </row>
    <row r="19" ht="15.75">
      <c r="A19" s="9" t="s">
        <v>164</v>
      </c>
    </row>
    <row r="20" ht="15.75">
      <c r="A20" s="9" t="s">
        <v>163</v>
      </c>
    </row>
    <row r="22" spans="1:4" ht="15.75">
      <c r="A22" s="26" t="s">
        <v>165</v>
      </c>
      <c r="B22" s="26"/>
      <c r="C22" s="26"/>
      <c r="D22" s="26"/>
    </row>
    <row r="23" spans="1:4" ht="15.75">
      <c r="A23" s="13" t="s">
        <v>166</v>
      </c>
      <c r="B23" s="13"/>
      <c r="C23" s="17" t="s">
        <v>167</v>
      </c>
      <c r="D23" s="17" t="s">
        <v>168</v>
      </c>
    </row>
    <row r="24" spans="1:4" ht="15.75">
      <c r="A24" s="13" t="s">
        <v>169</v>
      </c>
      <c r="B24" s="13"/>
      <c r="C24" s="18">
        <f>ROUND(SUM(Összesítő!B2:B15),0)</f>
        <v>0</v>
      </c>
      <c r="D24" s="18">
        <f>ROUND(SUM(Összesítő!C2:C15),0)</f>
        <v>0</v>
      </c>
    </row>
    <row r="25" spans="1:4" ht="15.75">
      <c r="A25" s="13" t="s">
        <v>170</v>
      </c>
      <c r="B25" s="13"/>
      <c r="C25" s="18">
        <f>ROUND(C24,0)</f>
        <v>0</v>
      </c>
      <c r="D25" s="18">
        <f>ROUND(D24,0)</f>
        <v>0</v>
      </c>
    </row>
    <row r="26" spans="1:4" ht="15.75">
      <c r="A26" s="9" t="s">
        <v>171</v>
      </c>
      <c r="C26" s="27">
        <f>ROUND(C25+D25,0)</f>
        <v>0</v>
      </c>
      <c r="D26" s="27"/>
    </row>
    <row r="27" spans="1:4" ht="15.75">
      <c r="A27" s="13" t="s">
        <v>172</v>
      </c>
      <c r="B27" s="14">
        <v>0.27</v>
      </c>
      <c r="C27" s="28">
        <f>ROUND(C26*B27,0)</f>
        <v>0</v>
      </c>
      <c r="D27" s="28"/>
    </row>
    <row r="28" spans="1:4" ht="15.75">
      <c r="A28" s="13" t="s">
        <v>173</v>
      </c>
      <c r="B28" s="13"/>
      <c r="C28" s="29">
        <f>ROUND(C26+C27,0)</f>
        <v>0</v>
      </c>
      <c r="D28" s="29"/>
    </row>
    <row r="32" ht="15.75">
      <c r="A32" s="15"/>
    </row>
    <row r="33" ht="15.75">
      <c r="A33" s="15"/>
    </row>
    <row r="34" ht="15.75">
      <c r="A34" s="15"/>
    </row>
  </sheetData>
  <sheetProtection/>
  <mergeCells count="11">
    <mergeCell ref="A1:D1"/>
    <mergeCell ref="A2:D2"/>
    <mergeCell ref="A3:D3"/>
    <mergeCell ref="A4:D4"/>
    <mergeCell ref="A5:D5"/>
    <mergeCell ref="A6:D6"/>
    <mergeCell ref="A7:D7"/>
    <mergeCell ref="A22:D22"/>
    <mergeCell ref="C26:D26"/>
    <mergeCell ref="C27:D27"/>
    <mergeCell ref="C28:D28"/>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6"/>
  <sheetViews>
    <sheetView zoomScalePageLayoutView="0" workbookViewId="0" topLeftCell="A1">
      <selection activeCell="D78" sqref="D78"/>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40.25">
      <c r="A2" s="7">
        <v>1</v>
      </c>
      <c r="B2" s="1" t="s">
        <v>54</v>
      </c>
      <c r="C2" s="1" t="s">
        <v>55</v>
      </c>
      <c r="D2" s="5">
        <v>1</v>
      </c>
      <c r="E2" s="1" t="s">
        <v>36</v>
      </c>
      <c r="F2" s="1">
        <v>0</v>
      </c>
      <c r="G2" s="1">
        <v>0</v>
      </c>
      <c r="H2" s="5">
        <f>ROUND(D2*F2,0)</f>
        <v>0</v>
      </c>
      <c r="I2" s="5">
        <f>ROUND(D2*G2,0)</f>
        <v>0</v>
      </c>
    </row>
    <row r="3" spans="6:7" ht="12.75">
      <c r="F3" s="1"/>
      <c r="G3" s="1"/>
    </row>
    <row r="4" spans="1:9" ht="140.25">
      <c r="A4" s="7">
        <v>2</v>
      </c>
      <c r="B4" s="1" t="s">
        <v>56</v>
      </c>
      <c r="C4" s="1" t="s">
        <v>57</v>
      </c>
      <c r="D4" s="5">
        <v>1</v>
      </c>
      <c r="E4" s="1" t="s">
        <v>36</v>
      </c>
      <c r="F4" s="1">
        <v>0</v>
      </c>
      <c r="G4" s="1">
        <v>0</v>
      </c>
      <c r="H4" s="5">
        <f>ROUND(D4*F4,0)</f>
        <v>0</v>
      </c>
      <c r="I4" s="5">
        <f>ROUND(D4*G4,0)</f>
        <v>0</v>
      </c>
    </row>
    <row r="5" spans="6:7" ht="12.75">
      <c r="F5" s="1"/>
      <c r="G5" s="1"/>
    </row>
    <row r="6" spans="1:9" ht="140.25">
      <c r="A6" s="7">
        <v>3</v>
      </c>
      <c r="B6" s="1" t="s">
        <v>58</v>
      </c>
      <c r="C6" s="1" t="s">
        <v>59</v>
      </c>
      <c r="D6" s="5">
        <v>1</v>
      </c>
      <c r="E6" s="1" t="s">
        <v>36</v>
      </c>
      <c r="F6" s="1">
        <v>0</v>
      </c>
      <c r="G6" s="1">
        <v>0</v>
      </c>
      <c r="H6" s="5">
        <f>ROUND(D6*F6,0)</f>
        <v>0</v>
      </c>
      <c r="I6" s="5">
        <f>ROUND(D6*G6,0)</f>
        <v>0</v>
      </c>
    </row>
    <row r="7" spans="6:7" ht="12.75">
      <c r="F7" s="1"/>
      <c r="G7" s="1"/>
    </row>
    <row r="8" spans="1:9" ht="140.25">
      <c r="A8" s="7">
        <v>4</v>
      </c>
      <c r="B8" s="1" t="s">
        <v>60</v>
      </c>
      <c r="C8" s="1" t="s">
        <v>61</v>
      </c>
      <c r="D8" s="5">
        <v>2</v>
      </c>
      <c r="E8" s="1" t="s">
        <v>36</v>
      </c>
      <c r="F8" s="1">
        <v>0</v>
      </c>
      <c r="G8" s="1">
        <v>0</v>
      </c>
      <c r="H8" s="5">
        <f>ROUND(D8*F8,0)</f>
        <v>0</v>
      </c>
      <c r="I8" s="5">
        <f>ROUND(D8*G8,0)</f>
        <v>0</v>
      </c>
    </row>
    <row r="9" spans="6:7" ht="12.75">
      <c r="F9" s="1"/>
      <c r="G9" s="1"/>
    </row>
    <row r="10" spans="1:9" ht="140.25">
      <c r="A10" s="7">
        <v>5</v>
      </c>
      <c r="B10" s="1" t="s">
        <v>62</v>
      </c>
      <c r="C10" s="1" t="s">
        <v>63</v>
      </c>
      <c r="D10" s="5">
        <v>1</v>
      </c>
      <c r="E10" s="1" t="s">
        <v>36</v>
      </c>
      <c r="F10" s="1">
        <v>0</v>
      </c>
      <c r="G10" s="1">
        <v>0</v>
      </c>
      <c r="H10" s="5">
        <f>ROUND(D10*F10,0)</f>
        <v>0</v>
      </c>
      <c r="I10" s="5">
        <f>ROUND(D10*G10,0)</f>
        <v>0</v>
      </c>
    </row>
    <row r="11" spans="6:7" ht="12.75">
      <c r="F11" s="1"/>
      <c r="G11" s="1"/>
    </row>
    <row r="12" spans="1:9" ht="140.25">
      <c r="A12" s="7">
        <v>6</v>
      </c>
      <c r="B12" s="1" t="s">
        <v>64</v>
      </c>
      <c r="C12" s="1" t="s">
        <v>65</v>
      </c>
      <c r="D12" s="5">
        <v>1</v>
      </c>
      <c r="E12" s="1" t="s">
        <v>36</v>
      </c>
      <c r="F12" s="1">
        <v>0</v>
      </c>
      <c r="G12" s="1">
        <v>0</v>
      </c>
      <c r="H12" s="5">
        <f>ROUND(D12*F12,0)</f>
        <v>0</v>
      </c>
      <c r="I12" s="5">
        <f>ROUND(D12*G12,0)</f>
        <v>0</v>
      </c>
    </row>
    <row r="13" spans="6:7" ht="12.75">
      <c r="F13" s="1"/>
      <c r="G13" s="1"/>
    </row>
    <row r="14" spans="1:9" ht="140.25">
      <c r="A14" s="7">
        <v>7</v>
      </c>
      <c r="B14" s="1" t="s">
        <v>66</v>
      </c>
      <c r="C14" s="1" t="s">
        <v>67</v>
      </c>
      <c r="D14" s="5">
        <v>1</v>
      </c>
      <c r="E14" s="1" t="s">
        <v>36</v>
      </c>
      <c r="F14" s="1">
        <v>0</v>
      </c>
      <c r="G14" s="1">
        <v>0</v>
      </c>
      <c r="H14" s="5">
        <f>ROUND(D14*F14,0)</f>
        <v>0</v>
      </c>
      <c r="I14" s="5">
        <f>ROUND(D14*G14,0)</f>
        <v>0</v>
      </c>
    </row>
    <row r="15" spans="6:7" ht="12.75">
      <c r="F15" s="1"/>
      <c r="G15" s="1"/>
    </row>
    <row r="16" spans="1:9" ht="140.25">
      <c r="A16" s="7">
        <v>8</v>
      </c>
      <c r="B16" s="1" t="s">
        <v>68</v>
      </c>
      <c r="C16" s="1" t="s">
        <v>69</v>
      </c>
      <c r="D16" s="5">
        <v>1</v>
      </c>
      <c r="E16" s="1" t="s">
        <v>36</v>
      </c>
      <c r="F16" s="1">
        <v>0</v>
      </c>
      <c r="G16" s="1">
        <v>0</v>
      </c>
      <c r="H16" s="5">
        <f>ROUND(D16*F16,0)</f>
        <v>0</v>
      </c>
      <c r="I16" s="5">
        <f>ROUND(D16*G16,0)</f>
        <v>0</v>
      </c>
    </row>
    <row r="17" spans="6:7" ht="12.75">
      <c r="F17" s="1"/>
      <c r="G17" s="1"/>
    </row>
    <row r="18" spans="1:9" ht="140.25">
      <c r="A18" s="7">
        <v>9</v>
      </c>
      <c r="B18" s="1" t="s">
        <v>70</v>
      </c>
      <c r="C18" s="1" t="s">
        <v>71</v>
      </c>
      <c r="D18" s="5">
        <v>1</v>
      </c>
      <c r="E18" s="1" t="s">
        <v>36</v>
      </c>
      <c r="F18" s="1">
        <v>0</v>
      </c>
      <c r="G18" s="1">
        <v>0</v>
      </c>
      <c r="H18" s="5">
        <f>ROUND(D18*F18,0)</f>
        <v>0</v>
      </c>
      <c r="I18" s="5">
        <f>ROUND(D18*G18,0)</f>
        <v>0</v>
      </c>
    </row>
    <row r="19" spans="6:7" ht="12.75">
      <c r="F19" s="1"/>
      <c r="G19" s="1"/>
    </row>
    <row r="20" spans="1:9" ht="140.25">
      <c r="A20" s="7">
        <v>10</v>
      </c>
      <c r="B20" s="1" t="s">
        <v>72</v>
      </c>
      <c r="C20" s="1" t="s">
        <v>73</v>
      </c>
      <c r="D20" s="5">
        <v>4</v>
      </c>
      <c r="E20" s="1" t="s">
        <v>36</v>
      </c>
      <c r="F20" s="1">
        <v>0</v>
      </c>
      <c r="G20" s="1">
        <v>0</v>
      </c>
      <c r="H20" s="5">
        <f>ROUND(D20*F20,0)</f>
        <v>0</v>
      </c>
      <c r="I20" s="5">
        <f>ROUND(D20*G20,0)</f>
        <v>0</v>
      </c>
    </row>
    <row r="21" spans="6:7" ht="12.75">
      <c r="F21" s="1"/>
      <c r="G21" s="1"/>
    </row>
    <row r="22" spans="1:9" ht="140.25">
      <c r="A22" s="7">
        <v>11</v>
      </c>
      <c r="B22" s="1" t="s">
        <v>74</v>
      </c>
      <c r="C22" s="1" t="s">
        <v>75</v>
      </c>
      <c r="D22" s="5">
        <v>1</v>
      </c>
      <c r="E22" s="1" t="s">
        <v>36</v>
      </c>
      <c r="F22" s="1">
        <v>0</v>
      </c>
      <c r="G22" s="1">
        <v>0</v>
      </c>
      <c r="H22" s="5">
        <f>ROUND(D22*F22,0)</f>
        <v>0</v>
      </c>
      <c r="I22" s="5">
        <f>ROUND(D22*G22,0)</f>
        <v>0</v>
      </c>
    </row>
    <row r="23" spans="6:7" ht="12.75">
      <c r="F23" s="1"/>
      <c r="G23" s="1"/>
    </row>
    <row r="24" spans="1:9" ht="76.5">
      <c r="A24" s="7">
        <v>12</v>
      </c>
      <c r="B24" s="1" t="s">
        <v>76</v>
      </c>
      <c r="C24" s="1" t="s">
        <v>77</v>
      </c>
      <c r="D24" s="5">
        <v>1</v>
      </c>
      <c r="E24" s="1" t="s">
        <v>36</v>
      </c>
      <c r="F24" s="1">
        <v>0</v>
      </c>
      <c r="G24" s="1">
        <v>0</v>
      </c>
      <c r="H24" s="5">
        <f>ROUND(D24*F24,0)</f>
        <v>0</v>
      </c>
      <c r="I24" s="5">
        <f>ROUND(D24*G24,0)</f>
        <v>0</v>
      </c>
    </row>
    <row r="25" spans="6:7" ht="12.75">
      <c r="F25" s="1"/>
      <c r="G25" s="1"/>
    </row>
    <row r="26" spans="1:9" ht="127.5">
      <c r="A26" s="7">
        <v>13</v>
      </c>
      <c r="B26" s="1" t="s">
        <v>78</v>
      </c>
      <c r="C26" s="1" t="s">
        <v>79</v>
      </c>
      <c r="D26" s="5">
        <v>1</v>
      </c>
      <c r="E26" s="1" t="s">
        <v>36</v>
      </c>
      <c r="F26" s="1">
        <v>0</v>
      </c>
      <c r="G26" s="1">
        <v>0</v>
      </c>
      <c r="H26" s="5">
        <f>ROUND(D26*F26,0)</f>
        <v>0</v>
      </c>
      <c r="I26" s="5">
        <f>ROUND(D26*G26,0)</f>
        <v>0</v>
      </c>
    </row>
    <row r="27" spans="6:7" ht="12.75">
      <c r="F27" s="1"/>
      <c r="G27" s="1"/>
    </row>
    <row r="28" spans="1:9" ht="127.5">
      <c r="A28" s="7">
        <v>14</v>
      </c>
      <c r="B28" s="1" t="s">
        <v>80</v>
      </c>
      <c r="C28" s="1" t="s">
        <v>81</v>
      </c>
      <c r="D28" s="5">
        <v>1</v>
      </c>
      <c r="E28" s="1" t="s">
        <v>36</v>
      </c>
      <c r="F28" s="1">
        <v>0</v>
      </c>
      <c r="G28" s="1">
        <v>0</v>
      </c>
      <c r="H28" s="5">
        <f>ROUND(D28*F28,0)</f>
        <v>0</v>
      </c>
      <c r="I28" s="5">
        <f>ROUND(D28*G28,0)</f>
        <v>0</v>
      </c>
    </row>
    <row r="29" spans="6:7" ht="12.75">
      <c r="F29" s="1"/>
      <c r="G29" s="1"/>
    </row>
    <row r="30" spans="1:9" ht="127.5">
      <c r="A30" s="7">
        <v>15</v>
      </c>
      <c r="B30" s="1" t="s">
        <v>82</v>
      </c>
      <c r="C30" s="1" t="s">
        <v>83</v>
      </c>
      <c r="D30" s="5">
        <v>2</v>
      </c>
      <c r="E30" s="1" t="s">
        <v>36</v>
      </c>
      <c r="F30" s="1">
        <v>0</v>
      </c>
      <c r="G30" s="1">
        <v>0</v>
      </c>
      <c r="H30" s="5">
        <f>ROUND(D30*F30,0)</f>
        <v>0</v>
      </c>
      <c r="I30" s="5">
        <f>ROUND(D30*G30,0)</f>
        <v>0</v>
      </c>
    </row>
    <row r="31" spans="6:7" ht="12.75">
      <c r="F31" s="1"/>
      <c r="G31" s="1"/>
    </row>
    <row r="32" spans="1:9" ht="51">
      <c r="A32" s="7">
        <v>16</v>
      </c>
      <c r="B32" s="1" t="s">
        <v>84</v>
      </c>
      <c r="C32" s="1" t="s">
        <v>85</v>
      </c>
      <c r="D32" s="5">
        <v>1</v>
      </c>
      <c r="E32" s="1" t="s">
        <v>36</v>
      </c>
      <c r="F32" s="1">
        <v>0</v>
      </c>
      <c r="G32" s="1">
        <v>0</v>
      </c>
      <c r="H32" s="5">
        <f>ROUND(D32*F32,0)</f>
        <v>0</v>
      </c>
      <c r="I32" s="5">
        <f>ROUND(D32*G32,0)</f>
        <v>0</v>
      </c>
    </row>
    <row r="33" spans="6:7" ht="12.75">
      <c r="F33" s="1"/>
      <c r="G33" s="1"/>
    </row>
    <row r="34" spans="1:9" ht="51">
      <c r="A34" s="7">
        <v>17</v>
      </c>
      <c r="B34" s="1" t="s">
        <v>86</v>
      </c>
      <c r="C34" s="1" t="s">
        <v>87</v>
      </c>
      <c r="D34" s="5">
        <v>1</v>
      </c>
      <c r="E34" s="1" t="s">
        <v>36</v>
      </c>
      <c r="F34" s="1">
        <v>0</v>
      </c>
      <c r="G34" s="1">
        <v>0</v>
      </c>
      <c r="H34" s="5">
        <f>ROUND(D34*F34,0)</f>
        <v>0</v>
      </c>
      <c r="I34" s="5">
        <f>ROUND(D34*G34,0)</f>
        <v>0</v>
      </c>
    </row>
    <row r="36" spans="1:9" s="8" customFormat="1" ht="12.75">
      <c r="A36" s="6"/>
      <c r="B36" s="2"/>
      <c r="C36" s="2" t="s">
        <v>17</v>
      </c>
      <c r="D36" s="4"/>
      <c r="E36" s="2"/>
      <c r="F36" s="4"/>
      <c r="G36" s="4"/>
      <c r="H36" s="4">
        <f>ROUND(SUM(H2:H35),0)</f>
        <v>0</v>
      </c>
      <c r="I36" s="4">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 és műanyag szerkezet elhelyezése</oddHeader>
  </headerFooter>
</worksheet>
</file>

<file path=xl/worksheets/sheet11.xml><?xml version="1.0" encoding="utf-8"?>
<worksheet xmlns="http://schemas.openxmlformats.org/spreadsheetml/2006/main" xmlns:r="http://schemas.openxmlformats.org/officeDocument/2006/relationships">
  <dimension ref="A1:I5"/>
  <sheetViews>
    <sheetView zoomScalePageLayoutView="0" workbookViewId="0" topLeftCell="A1">
      <selection activeCell="G11" sqref="G11"/>
    </sheetView>
  </sheetViews>
  <sheetFormatPr defaultColWidth="9.140625" defaultRowHeight="15"/>
  <cols>
    <col min="1" max="1" width="4.140625" style="0" customWidth="1"/>
    <col min="3" max="3" width="25.421875" style="0" customWidth="1"/>
    <col min="4" max="4" width="10.7109375" style="0" customWidth="1"/>
    <col min="5" max="5" width="6.57421875" style="0" customWidth="1"/>
  </cols>
  <sheetData>
    <row r="1" spans="1:9" s="3" customFormat="1" ht="25.5">
      <c r="A1" s="6" t="s">
        <v>3</v>
      </c>
      <c r="B1" s="2" t="s">
        <v>4</v>
      </c>
      <c r="C1" s="2" t="s">
        <v>5</v>
      </c>
      <c r="D1" s="4" t="s">
        <v>6</v>
      </c>
      <c r="E1" s="2" t="s">
        <v>7</v>
      </c>
      <c r="F1" s="4" t="s">
        <v>8</v>
      </c>
      <c r="G1" s="4" t="s">
        <v>9</v>
      </c>
      <c r="H1" s="4" t="s">
        <v>10</v>
      </c>
      <c r="I1" s="4" t="s">
        <v>11</v>
      </c>
    </row>
    <row r="2" spans="1:9" s="1" customFormat="1" ht="89.25">
      <c r="A2" s="7">
        <v>1</v>
      </c>
      <c r="B2" s="1" t="s">
        <v>214</v>
      </c>
      <c r="C2" s="1" t="s">
        <v>217</v>
      </c>
      <c r="D2" s="5">
        <v>8</v>
      </c>
      <c r="E2" s="1" t="s">
        <v>36</v>
      </c>
      <c r="F2" s="5">
        <v>0</v>
      </c>
      <c r="G2" s="5">
        <v>0</v>
      </c>
      <c r="H2" s="5">
        <f>ROUND(D2*F2,0)</f>
        <v>0</v>
      </c>
      <c r="I2" s="5">
        <f>ROUND(D2*G2,0)</f>
        <v>0</v>
      </c>
    </row>
    <row r="3" spans="1:9" s="1" customFormat="1" ht="89.25">
      <c r="A3" s="7">
        <v>2</v>
      </c>
      <c r="B3" s="1" t="s">
        <v>215</v>
      </c>
      <c r="C3" s="1" t="s">
        <v>218</v>
      </c>
      <c r="D3" s="5">
        <v>1</v>
      </c>
      <c r="E3" s="1" t="s">
        <v>36</v>
      </c>
      <c r="F3" s="5">
        <v>0</v>
      </c>
      <c r="G3" s="5">
        <v>0</v>
      </c>
      <c r="H3" s="5">
        <f>ROUND(D3*F3,0)</f>
        <v>0</v>
      </c>
      <c r="I3" s="5">
        <f>ROUND(D3*G3,0)</f>
        <v>0</v>
      </c>
    </row>
    <row r="4" spans="1:9" s="1" customFormat="1" ht="12.75">
      <c r="A4" s="7"/>
      <c r="D4" s="5"/>
      <c r="F4" s="5"/>
      <c r="G4" s="5"/>
      <c r="H4" s="5"/>
      <c r="I4" s="5"/>
    </row>
    <row r="5" spans="1:9" s="8" customFormat="1" ht="12.75">
      <c r="A5" s="6"/>
      <c r="B5" s="2"/>
      <c r="C5" s="2" t="s">
        <v>17</v>
      </c>
      <c r="D5" s="4"/>
      <c r="E5" s="2"/>
      <c r="F5" s="4"/>
      <c r="G5" s="4"/>
      <c r="H5" s="4">
        <f>ROUND(SUM(H2:H4),0)</f>
        <v>0</v>
      </c>
      <c r="I5" s="4">
        <f>ROUND(SUM(I2:I4),0)</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7">
      <selection activeCell="G9" sqref="G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89</v>
      </c>
      <c r="C2" s="1" t="s">
        <v>91</v>
      </c>
      <c r="D2" s="5">
        <v>1.1</v>
      </c>
      <c r="E2" s="1" t="s">
        <v>90</v>
      </c>
      <c r="F2" s="5">
        <v>0</v>
      </c>
      <c r="G2" s="5">
        <v>0</v>
      </c>
      <c r="H2" s="5">
        <f>ROUND(D2*F2,0)</f>
        <v>0</v>
      </c>
      <c r="I2" s="5">
        <f>ROUND(D2*G2,0)</f>
        <v>0</v>
      </c>
    </row>
    <row r="4" spans="1:9" ht="63.75">
      <c r="A4" s="7">
        <v>2</v>
      </c>
      <c r="B4" s="1" t="s">
        <v>92</v>
      </c>
      <c r="C4" s="1" t="s">
        <v>93</v>
      </c>
      <c r="D4" s="5">
        <v>2</v>
      </c>
      <c r="E4" s="1" t="s">
        <v>90</v>
      </c>
      <c r="F4" s="5">
        <v>0</v>
      </c>
      <c r="G4" s="5">
        <v>0</v>
      </c>
      <c r="H4" s="5">
        <f>ROUND(D4*F4,0)</f>
        <v>0</v>
      </c>
      <c r="I4" s="5">
        <f>ROUND(D4*G4,0)</f>
        <v>0</v>
      </c>
    </row>
    <row r="6" spans="1:9" ht="63.75">
      <c r="A6" s="7">
        <v>3</v>
      </c>
      <c r="B6" s="1" t="s">
        <v>94</v>
      </c>
      <c r="C6" s="1" t="s">
        <v>95</v>
      </c>
      <c r="D6" s="5">
        <v>1.1</v>
      </c>
      <c r="E6" s="1" t="s">
        <v>90</v>
      </c>
      <c r="F6" s="5">
        <v>0</v>
      </c>
      <c r="G6" s="5">
        <v>0</v>
      </c>
      <c r="H6" s="5">
        <f>ROUND(D6*F6,0)</f>
        <v>0</v>
      </c>
      <c r="I6" s="5">
        <f>ROUND(D6*G6,0)</f>
        <v>0</v>
      </c>
    </row>
    <row r="8" spans="1:9" ht="102">
      <c r="A8" s="7">
        <v>4</v>
      </c>
      <c r="B8" s="1" t="s">
        <v>96</v>
      </c>
      <c r="C8" s="1" t="s">
        <v>97</v>
      </c>
      <c r="D8" s="5">
        <v>200</v>
      </c>
      <c r="E8" s="1" t="s">
        <v>13</v>
      </c>
      <c r="F8" s="5">
        <v>0</v>
      </c>
      <c r="G8" s="5">
        <v>0</v>
      </c>
      <c r="H8" s="5">
        <f>ROUND(D8*F8,0)</f>
        <v>0</v>
      </c>
      <c r="I8" s="5">
        <f>ROUND(D8*G8,0)</f>
        <v>0</v>
      </c>
    </row>
    <row r="10" spans="1:9" ht="102">
      <c r="A10" s="7">
        <v>5</v>
      </c>
      <c r="B10" s="1" t="s">
        <v>98</v>
      </c>
      <c r="C10" s="1" t="s">
        <v>99</v>
      </c>
      <c r="D10" s="5">
        <v>110</v>
      </c>
      <c r="E10" s="1" t="s">
        <v>13</v>
      </c>
      <c r="F10" s="5">
        <v>0</v>
      </c>
      <c r="G10" s="5">
        <v>0</v>
      </c>
      <c r="H10" s="5">
        <f>ROUND(D10*F10,0)</f>
        <v>0</v>
      </c>
      <c r="I10" s="5">
        <f>ROUND(D10*G10,0)</f>
        <v>0</v>
      </c>
    </row>
    <row r="12" spans="1:9" ht="76.5">
      <c r="A12" s="7">
        <v>6</v>
      </c>
      <c r="B12" s="1" t="s">
        <v>100</v>
      </c>
      <c r="C12" s="1" t="s">
        <v>101</v>
      </c>
      <c r="D12" s="5">
        <v>860</v>
      </c>
      <c r="E12" s="1" t="s">
        <v>13</v>
      </c>
      <c r="F12" s="5">
        <v>0</v>
      </c>
      <c r="G12" s="5">
        <v>0</v>
      </c>
      <c r="H12" s="5">
        <f>ROUND(D12*F12,0)</f>
        <v>0</v>
      </c>
      <c r="I12" s="5">
        <f>ROUND(D12*G12,0)</f>
        <v>0</v>
      </c>
    </row>
    <row r="14" spans="1:9" ht="51">
      <c r="A14" s="7">
        <v>7</v>
      </c>
      <c r="B14" s="1" t="s">
        <v>102</v>
      </c>
      <c r="C14" s="1" t="s">
        <v>103</v>
      </c>
      <c r="D14" s="5">
        <v>15</v>
      </c>
      <c r="E14" s="1" t="s">
        <v>13</v>
      </c>
      <c r="F14" s="5">
        <v>0</v>
      </c>
      <c r="G14" s="5">
        <v>0</v>
      </c>
      <c r="H14" s="5">
        <f>ROUND(D14*F14,0)</f>
        <v>0</v>
      </c>
      <c r="I14" s="5">
        <f>ROUND(D14*G14,0)</f>
        <v>0</v>
      </c>
    </row>
    <row r="16" spans="1:9" s="8" customFormat="1" ht="12.75">
      <c r="A16" s="6"/>
      <c r="B16" s="2"/>
      <c r="C16" s="2" t="s">
        <v>17</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13.xml><?xml version="1.0" encoding="utf-8"?>
<worksheet xmlns="http://schemas.openxmlformats.org/spreadsheetml/2006/main" xmlns:r="http://schemas.openxmlformats.org/officeDocument/2006/relationships">
  <dimension ref="A1:I6"/>
  <sheetViews>
    <sheetView zoomScalePageLayoutView="0" workbookViewId="0" topLeftCell="A1">
      <selection activeCell="G13" sqref="G13"/>
    </sheetView>
  </sheetViews>
  <sheetFormatPr defaultColWidth="9.140625" defaultRowHeight="15"/>
  <cols>
    <col min="1" max="1" width="4.140625" style="0" customWidth="1"/>
    <col min="3" max="3" width="25.421875" style="0" customWidth="1"/>
    <col min="4" max="4" width="10.7109375" style="0" customWidth="1"/>
    <col min="5" max="5" width="6.57421875" style="0" customWidth="1"/>
  </cols>
  <sheetData>
    <row r="1" spans="1:9" s="3" customFormat="1" ht="25.5">
      <c r="A1" s="6" t="s">
        <v>3</v>
      </c>
      <c r="B1" s="2" t="s">
        <v>4</v>
      </c>
      <c r="C1" s="2" t="s">
        <v>5</v>
      </c>
      <c r="D1" s="4" t="s">
        <v>6</v>
      </c>
      <c r="E1" s="2" t="s">
        <v>7</v>
      </c>
      <c r="F1" s="4" t="s">
        <v>8</v>
      </c>
      <c r="G1" s="4" t="s">
        <v>9</v>
      </c>
      <c r="H1" s="4" t="s">
        <v>10</v>
      </c>
      <c r="I1" s="4" t="s">
        <v>11</v>
      </c>
    </row>
    <row r="2" spans="1:9" s="1" customFormat="1" ht="140.25">
      <c r="A2" s="7">
        <v>1</v>
      </c>
      <c r="B2" s="1" t="s">
        <v>174</v>
      </c>
      <c r="C2" s="1" t="s">
        <v>175</v>
      </c>
      <c r="D2" s="5">
        <v>115</v>
      </c>
      <c r="E2" s="1" t="s">
        <v>13</v>
      </c>
      <c r="F2" s="5">
        <v>0</v>
      </c>
      <c r="G2" s="5">
        <v>0</v>
      </c>
      <c r="H2" s="5">
        <f>ROUND(D2*F2,0)</f>
        <v>0</v>
      </c>
      <c r="I2" s="5">
        <f>ROUND(D2*G2,0)</f>
        <v>0</v>
      </c>
    </row>
    <row r="3" spans="1:9" s="1" customFormat="1" ht="12.75">
      <c r="A3" s="7"/>
      <c r="D3" s="5"/>
      <c r="F3" s="5"/>
      <c r="G3" s="5"/>
      <c r="H3" s="5"/>
      <c r="I3" s="5"/>
    </row>
    <row r="4" spans="1:9" s="1" customFormat="1" ht="89.25">
      <c r="A4" s="7">
        <v>2</v>
      </c>
      <c r="B4" s="1" t="s">
        <v>176</v>
      </c>
      <c r="C4" s="1" t="s">
        <v>177</v>
      </c>
      <c r="D4" s="5">
        <v>99</v>
      </c>
      <c r="E4" s="1" t="s">
        <v>45</v>
      </c>
      <c r="F4" s="5">
        <v>0</v>
      </c>
      <c r="G4" s="5">
        <v>0</v>
      </c>
      <c r="H4" s="5">
        <f>ROUND(D4*F4,0)</f>
        <v>0</v>
      </c>
      <c r="I4" s="5">
        <f>ROUND(D4*G4,0)</f>
        <v>0</v>
      </c>
    </row>
    <row r="5" spans="1:9" s="1" customFormat="1" ht="12.75">
      <c r="A5" s="7"/>
      <c r="D5" s="5"/>
      <c r="F5" s="5"/>
      <c r="G5" s="5"/>
      <c r="H5" s="5"/>
      <c r="I5" s="5"/>
    </row>
    <row r="6" spans="1:9" s="8" customFormat="1" ht="12.75">
      <c r="A6" s="6"/>
      <c r="B6" s="2"/>
      <c r="C6" s="2" t="s">
        <v>17</v>
      </c>
      <c r="D6" s="4"/>
      <c r="E6" s="2"/>
      <c r="F6" s="4"/>
      <c r="G6" s="4"/>
      <c r="H6" s="4">
        <f>ROUND(SUM(H2:H5),0)</f>
        <v>0</v>
      </c>
      <c r="I6" s="4">
        <f>ROUND(SUM(I2:I5),0)</f>
        <v>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
  <sheetViews>
    <sheetView zoomScalePageLayoutView="0" workbookViewId="0" topLeftCell="A1">
      <selection activeCell="F13" sqref="F13"/>
    </sheetView>
  </sheetViews>
  <sheetFormatPr defaultColWidth="9.140625" defaultRowHeight="15"/>
  <cols>
    <col min="1" max="1" width="4.140625" style="0" customWidth="1"/>
    <col min="3" max="3" width="25.421875" style="0" customWidth="1"/>
    <col min="4" max="4" width="10.7109375" style="0" customWidth="1"/>
    <col min="5" max="5" width="6.57421875" style="0" customWidth="1"/>
  </cols>
  <sheetData>
    <row r="1" spans="1:9" s="3" customFormat="1" ht="25.5">
      <c r="A1" s="6" t="s">
        <v>3</v>
      </c>
      <c r="B1" s="2" t="s">
        <v>4</v>
      </c>
      <c r="C1" s="2" t="s">
        <v>5</v>
      </c>
      <c r="D1" s="4" t="s">
        <v>6</v>
      </c>
      <c r="E1" s="2" t="s">
        <v>7</v>
      </c>
      <c r="F1" s="4" t="s">
        <v>8</v>
      </c>
      <c r="G1" s="4" t="s">
        <v>9</v>
      </c>
      <c r="H1" s="4" t="s">
        <v>10</v>
      </c>
      <c r="I1" s="4" t="s">
        <v>11</v>
      </c>
    </row>
    <row r="2" spans="1:9" s="1" customFormat="1" ht="102">
      <c r="A2" s="7">
        <v>1</v>
      </c>
      <c r="B2" s="1" t="s">
        <v>211</v>
      </c>
      <c r="C2" s="1" t="s">
        <v>210</v>
      </c>
      <c r="D2" s="5">
        <v>6</v>
      </c>
      <c r="E2" s="1" t="s">
        <v>36</v>
      </c>
      <c r="F2" s="5">
        <v>0</v>
      </c>
      <c r="G2" s="5">
        <v>0</v>
      </c>
      <c r="H2" s="5">
        <f>ROUND(D2*F2,0)</f>
        <v>0</v>
      </c>
      <c r="I2" s="5">
        <f>ROUND(D2*G2,0)</f>
        <v>0</v>
      </c>
    </row>
    <row r="3" spans="1:9" s="1" customFormat="1" ht="102">
      <c r="A3" s="7">
        <v>2</v>
      </c>
      <c r="B3" s="1" t="s">
        <v>211</v>
      </c>
      <c r="C3" s="1" t="s">
        <v>212</v>
      </c>
      <c r="D3" s="5">
        <v>2</v>
      </c>
      <c r="E3" s="1" t="s">
        <v>36</v>
      </c>
      <c r="F3" s="5">
        <v>0</v>
      </c>
      <c r="G3" s="5">
        <v>0</v>
      </c>
      <c r="H3" s="5">
        <f>ROUND(D3*F3,0)</f>
        <v>0</v>
      </c>
      <c r="I3" s="5">
        <f>ROUND(D3*G3,0)</f>
        <v>0</v>
      </c>
    </row>
    <row r="4" spans="1:9" s="1" customFormat="1" ht="12.75">
      <c r="A4" s="7"/>
      <c r="D4" s="5"/>
      <c r="F4" s="5"/>
      <c r="G4" s="5"/>
      <c r="H4" s="5"/>
      <c r="I4" s="5"/>
    </row>
    <row r="5" spans="1:9" s="8" customFormat="1" ht="12.75">
      <c r="A5" s="6"/>
      <c r="B5" s="2"/>
      <c r="C5" s="2" t="s">
        <v>17</v>
      </c>
      <c r="D5" s="4"/>
      <c r="E5" s="2"/>
      <c r="F5" s="4"/>
      <c r="G5" s="4"/>
      <c r="H5" s="4">
        <f>ROUND(SUM(H2:H4),0)</f>
        <v>0</v>
      </c>
      <c r="I5" s="4">
        <f>ROUND(SUM(I2:I4),0)</f>
        <v>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48"/>
  <sheetViews>
    <sheetView zoomScalePageLayoutView="0" workbookViewId="0" topLeftCell="A16">
      <selection activeCell="J9" sqref="J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105</v>
      </c>
      <c r="C2" s="1" t="s">
        <v>106</v>
      </c>
      <c r="D2" s="5">
        <v>1</v>
      </c>
      <c r="E2" s="1" t="s">
        <v>36</v>
      </c>
      <c r="F2" s="1">
        <v>0</v>
      </c>
      <c r="G2" s="1">
        <v>0</v>
      </c>
      <c r="H2" s="5">
        <f>ROUND(D2*F2,0)</f>
        <v>0</v>
      </c>
      <c r="I2" s="5">
        <f>ROUND(D2*G2,0)</f>
        <v>0</v>
      </c>
    </row>
    <row r="3" spans="6:7" ht="12.75">
      <c r="F3" s="1"/>
      <c r="G3" s="1"/>
    </row>
    <row r="4" spans="1:9" ht="51">
      <c r="A4" s="7">
        <v>2</v>
      </c>
      <c r="B4" s="1" t="s">
        <v>107</v>
      </c>
      <c r="C4" s="1" t="s">
        <v>108</v>
      </c>
      <c r="D4" s="5">
        <v>1</v>
      </c>
      <c r="E4" s="1" t="s">
        <v>36</v>
      </c>
      <c r="F4" s="1">
        <v>0</v>
      </c>
      <c r="G4" s="1">
        <v>0</v>
      </c>
      <c r="H4" s="5">
        <f>ROUND(D4*F4,0)</f>
        <v>0</v>
      </c>
      <c r="I4" s="5">
        <f>ROUND(D4*G4,0)</f>
        <v>0</v>
      </c>
    </row>
    <row r="5" spans="6:7" ht="12.75">
      <c r="F5" s="1"/>
      <c r="G5" s="1"/>
    </row>
    <row r="6" spans="1:9" ht="51">
      <c r="A6" s="7">
        <v>3</v>
      </c>
      <c r="B6" s="1" t="s">
        <v>109</v>
      </c>
      <c r="C6" s="1" t="s">
        <v>110</v>
      </c>
      <c r="D6" s="5">
        <v>2</v>
      </c>
      <c r="E6" s="1" t="s">
        <v>36</v>
      </c>
      <c r="F6" s="1">
        <v>0</v>
      </c>
      <c r="G6" s="1">
        <v>0</v>
      </c>
      <c r="H6" s="5">
        <f>ROUND(D6*F6,0)</f>
        <v>0</v>
      </c>
      <c r="I6" s="5">
        <f>ROUND(D6*G6,0)</f>
        <v>0</v>
      </c>
    </row>
    <row r="7" spans="6:7" ht="12.75">
      <c r="F7" s="1"/>
      <c r="G7" s="1"/>
    </row>
    <row r="8" spans="1:9" ht="63.75">
      <c r="A8" s="7">
        <v>4</v>
      </c>
      <c r="B8" s="1" t="s">
        <v>111</v>
      </c>
      <c r="C8" s="1" t="s">
        <v>112</v>
      </c>
      <c r="D8" s="5">
        <v>2</v>
      </c>
      <c r="E8" s="1" t="s">
        <v>36</v>
      </c>
      <c r="F8" s="1">
        <v>0</v>
      </c>
      <c r="G8" s="1">
        <v>0</v>
      </c>
      <c r="H8" s="5">
        <f>ROUND(D8*F8,0)</f>
        <v>0</v>
      </c>
      <c r="I8" s="5">
        <f>ROUND(D8*G8,0)</f>
        <v>0</v>
      </c>
    </row>
    <row r="9" spans="6:7" ht="12.75">
      <c r="F9" s="1"/>
      <c r="G9" s="1"/>
    </row>
    <row r="10" spans="1:9" ht="51">
      <c r="A10" s="7">
        <v>5</v>
      </c>
      <c r="B10" s="1" t="s">
        <v>113</v>
      </c>
      <c r="C10" s="1" t="s">
        <v>114</v>
      </c>
      <c r="D10" s="5">
        <v>3</v>
      </c>
      <c r="E10" s="1" t="s">
        <v>36</v>
      </c>
      <c r="F10" s="1">
        <v>0</v>
      </c>
      <c r="G10" s="1">
        <v>0</v>
      </c>
      <c r="H10" s="5">
        <f>ROUND(D10*F10,0)</f>
        <v>0</v>
      </c>
      <c r="I10" s="5">
        <f>ROUND(D10*G10,0)</f>
        <v>0</v>
      </c>
    </row>
    <row r="11" spans="6:7" ht="12.75">
      <c r="F11" s="1"/>
      <c r="G11" s="1"/>
    </row>
    <row r="12" spans="1:9" ht="51">
      <c r="A12" s="7">
        <v>6</v>
      </c>
      <c r="B12" s="1" t="s">
        <v>115</v>
      </c>
      <c r="C12" s="1" t="s">
        <v>116</v>
      </c>
      <c r="D12" s="5">
        <v>2</v>
      </c>
      <c r="E12" s="1" t="s">
        <v>36</v>
      </c>
      <c r="F12" s="1">
        <v>0</v>
      </c>
      <c r="G12" s="1">
        <v>0</v>
      </c>
      <c r="H12" s="5">
        <f>ROUND(D12*F12,0)</f>
        <v>0</v>
      </c>
      <c r="I12" s="5">
        <f>ROUND(D12*G12,0)</f>
        <v>0</v>
      </c>
    </row>
    <row r="13" spans="6:7" ht="12.75">
      <c r="F13" s="1"/>
      <c r="G13" s="1"/>
    </row>
    <row r="14" spans="1:9" ht="51">
      <c r="A14" s="7">
        <v>7</v>
      </c>
      <c r="B14" s="1" t="s">
        <v>117</v>
      </c>
      <c r="C14" s="1" t="s">
        <v>118</v>
      </c>
      <c r="D14" s="5">
        <v>1</v>
      </c>
      <c r="E14" s="1" t="s">
        <v>36</v>
      </c>
      <c r="F14" s="1">
        <v>0</v>
      </c>
      <c r="G14" s="1">
        <v>0</v>
      </c>
      <c r="H14" s="5">
        <f>ROUND(D14*F14,0)</f>
        <v>0</v>
      </c>
      <c r="I14" s="5">
        <f>ROUND(D14*G14,0)</f>
        <v>0</v>
      </c>
    </row>
    <row r="15" spans="6:7" ht="12.75">
      <c r="F15" s="1"/>
      <c r="G15" s="1"/>
    </row>
    <row r="16" spans="1:9" ht="51">
      <c r="A16" s="7">
        <v>8</v>
      </c>
      <c r="B16" s="1" t="s">
        <v>119</v>
      </c>
      <c r="C16" s="1" t="s">
        <v>120</v>
      </c>
      <c r="D16" s="5">
        <v>3</v>
      </c>
      <c r="E16" s="1" t="s">
        <v>36</v>
      </c>
      <c r="F16" s="1">
        <v>0</v>
      </c>
      <c r="G16" s="1">
        <v>0</v>
      </c>
      <c r="H16" s="5">
        <f>ROUND(D16*F16,0)</f>
        <v>0</v>
      </c>
      <c r="I16" s="5">
        <f>ROUND(D16*G16,0)</f>
        <v>0</v>
      </c>
    </row>
    <row r="17" spans="6:7" ht="12.75">
      <c r="F17" s="1"/>
      <c r="G17" s="1"/>
    </row>
    <row r="18" spans="1:9" ht="51">
      <c r="A18" s="7">
        <v>9</v>
      </c>
      <c r="B18" s="1" t="s">
        <v>121</v>
      </c>
      <c r="C18" s="1" t="s">
        <v>122</v>
      </c>
      <c r="D18" s="5">
        <v>1</v>
      </c>
      <c r="E18" s="1" t="s">
        <v>36</v>
      </c>
      <c r="F18" s="1">
        <v>0</v>
      </c>
      <c r="G18" s="1">
        <v>0</v>
      </c>
      <c r="H18" s="5">
        <f>ROUND(D18*F18,0)</f>
        <v>0</v>
      </c>
      <c r="I18" s="5">
        <f>ROUND(D18*G18,0)</f>
        <v>0</v>
      </c>
    </row>
    <row r="19" spans="6:7" ht="12.75">
      <c r="F19" s="1"/>
      <c r="G19" s="1"/>
    </row>
    <row r="20" spans="1:9" ht="51">
      <c r="A20" s="7">
        <v>10</v>
      </c>
      <c r="B20" s="1" t="s">
        <v>123</v>
      </c>
      <c r="C20" s="1" t="s">
        <v>124</v>
      </c>
      <c r="D20" s="5">
        <v>1</v>
      </c>
      <c r="E20" s="1" t="s">
        <v>36</v>
      </c>
      <c r="F20" s="1">
        <v>0</v>
      </c>
      <c r="G20" s="1">
        <v>0</v>
      </c>
      <c r="H20" s="5">
        <f>ROUND(D20*F20,0)</f>
        <v>0</v>
      </c>
      <c r="I20" s="5">
        <f>ROUND(D20*G20,0)</f>
        <v>0</v>
      </c>
    </row>
    <row r="21" spans="6:7" ht="12.75">
      <c r="F21" s="1"/>
      <c r="G21" s="1"/>
    </row>
    <row r="22" spans="1:9" ht="51">
      <c r="A22" s="7">
        <v>11</v>
      </c>
      <c r="B22" s="1" t="s">
        <v>125</v>
      </c>
      <c r="C22" s="1" t="s">
        <v>126</v>
      </c>
      <c r="D22" s="5">
        <v>1</v>
      </c>
      <c r="E22" s="1" t="s">
        <v>36</v>
      </c>
      <c r="F22" s="1">
        <v>0</v>
      </c>
      <c r="G22" s="1">
        <v>0</v>
      </c>
      <c r="H22" s="5">
        <f>ROUND(D22*F22,0)</f>
        <v>0</v>
      </c>
      <c r="I22" s="5">
        <f>ROUND(D22*G22,0)</f>
        <v>0</v>
      </c>
    </row>
    <row r="23" spans="6:7" ht="12.75">
      <c r="F23" s="1"/>
      <c r="G23" s="1"/>
    </row>
    <row r="24" spans="1:9" ht="51">
      <c r="A24" s="7">
        <v>12</v>
      </c>
      <c r="B24" s="1" t="s">
        <v>127</v>
      </c>
      <c r="C24" s="1" t="s">
        <v>128</v>
      </c>
      <c r="D24" s="5">
        <v>1</v>
      </c>
      <c r="E24" s="1" t="s">
        <v>36</v>
      </c>
      <c r="F24" s="1">
        <v>0</v>
      </c>
      <c r="G24" s="1">
        <v>0</v>
      </c>
      <c r="H24" s="5">
        <f>ROUND(D24*F24,0)</f>
        <v>0</v>
      </c>
      <c r="I24" s="5">
        <f>ROUND(D24*G24,0)</f>
        <v>0</v>
      </c>
    </row>
    <row r="25" spans="6:7" ht="12.75">
      <c r="F25" s="1"/>
      <c r="G25" s="1"/>
    </row>
    <row r="26" spans="1:9" ht="51">
      <c r="A26" s="7">
        <v>13</v>
      </c>
      <c r="B26" s="1" t="s">
        <v>129</v>
      </c>
      <c r="C26" s="1" t="s">
        <v>130</v>
      </c>
      <c r="D26" s="5">
        <v>1</v>
      </c>
      <c r="E26" s="1" t="s">
        <v>36</v>
      </c>
      <c r="F26" s="1">
        <v>0</v>
      </c>
      <c r="G26" s="1">
        <v>0</v>
      </c>
      <c r="H26" s="5">
        <f>ROUND(D26*F26,0)</f>
        <v>0</v>
      </c>
      <c r="I26" s="5">
        <f>ROUND(D26*G26,0)</f>
        <v>0</v>
      </c>
    </row>
    <row r="27" spans="6:7" ht="12.75">
      <c r="F27" s="1"/>
      <c r="G27" s="1"/>
    </row>
    <row r="28" spans="1:9" ht="51">
      <c r="A28" s="7">
        <v>14</v>
      </c>
      <c r="B28" s="1" t="s">
        <v>131</v>
      </c>
      <c r="C28" s="1" t="s">
        <v>132</v>
      </c>
      <c r="D28" s="5">
        <v>5</v>
      </c>
      <c r="E28" s="1" t="s">
        <v>36</v>
      </c>
      <c r="F28" s="1">
        <v>0</v>
      </c>
      <c r="G28" s="1">
        <v>0</v>
      </c>
      <c r="H28" s="5">
        <f>ROUND(D28*F28,0)</f>
        <v>0</v>
      </c>
      <c r="I28" s="5">
        <f>ROUND(D28*G28,0)</f>
        <v>0</v>
      </c>
    </row>
    <row r="29" spans="6:7" ht="12.75">
      <c r="F29" s="1"/>
      <c r="G29" s="1"/>
    </row>
    <row r="30" spans="1:9" ht="51">
      <c r="A30" s="7">
        <v>15</v>
      </c>
      <c r="B30" s="1" t="s">
        <v>133</v>
      </c>
      <c r="C30" s="1" t="s">
        <v>134</v>
      </c>
      <c r="D30" s="5">
        <v>4</v>
      </c>
      <c r="E30" s="1" t="s">
        <v>36</v>
      </c>
      <c r="F30" s="1">
        <v>0</v>
      </c>
      <c r="G30" s="1">
        <v>0</v>
      </c>
      <c r="H30" s="5">
        <f>ROUND(D30*F30,0)</f>
        <v>0</v>
      </c>
      <c r="I30" s="5">
        <f>ROUND(D30*G30,0)</f>
        <v>0</v>
      </c>
    </row>
    <row r="31" spans="6:7" ht="12.75">
      <c r="F31" s="1"/>
      <c r="G31" s="1"/>
    </row>
    <row r="32" spans="1:9" ht="51">
      <c r="A32" s="7">
        <v>16</v>
      </c>
      <c r="B32" s="1" t="s">
        <v>135</v>
      </c>
      <c r="C32" s="1" t="s">
        <v>136</v>
      </c>
      <c r="D32" s="5">
        <v>1</v>
      </c>
      <c r="E32" s="1" t="s">
        <v>36</v>
      </c>
      <c r="F32" s="1">
        <v>0</v>
      </c>
      <c r="G32" s="1">
        <v>0</v>
      </c>
      <c r="H32" s="5">
        <f>ROUND(D32*F32,0)</f>
        <v>0</v>
      </c>
      <c r="I32" s="5">
        <f>ROUND(D32*G32,0)</f>
        <v>0</v>
      </c>
    </row>
    <row r="33" spans="6:7" ht="12.75">
      <c r="F33" s="1"/>
      <c r="G33" s="1"/>
    </row>
    <row r="34" spans="1:9" ht="51">
      <c r="A34" s="7">
        <v>17</v>
      </c>
      <c r="B34" s="1" t="s">
        <v>137</v>
      </c>
      <c r="C34" s="1" t="s">
        <v>138</v>
      </c>
      <c r="D34" s="5">
        <v>1</v>
      </c>
      <c r="E34" s="1" t="s">
        <v>36</v>
      </c>
      <c r="F34" s="1">
        <v>0</v>
      </c>
      <c r="G34" s="1">
        <v>0</v>
      </c>
      <c r="H34" s="5">
        <f>ROUND(D34*F34,0)</f>
        <v>0</v>
      </c>
      <c r="I34" s="5">
        <f>ROUND(D34*G34,0)</f>
        <v>0</v>
      </c>
    </row>
    <row r="35" spans="6:7" ht="12.75">
      <c r="F35" s="1"/>
      <c r="G35" s="1"/>
    </row>
    <row r="36" spans="1:9" ht="63.75">
      <c r="A36" s="7">
        <v>18</v>
      </c>
      <c r="B36" s="1" t="s">
        <v>139</v>
      </c>
      <c r="C36" s="1" t="s">
        <v>140</v>
      </c>
      <c r="D36" s="5">
        <v>1</v>
      </c>
      <c r="E36" s="1" t="s">
        <v>36</v>
      </c>
      <c r="F36" s="1">
        <v>0</v>
      </c>
      <c r="G36" s="1">
        <v>0</v>
      </c>
      <c r="H36" s="5">
        <f>ROUND(D36*F36,0)</f>
        <v>0</v>
      </c>
      <c r="I36" s="5">
        <f>ROUND(D36*G36,0)</f>
        <v>0</v>
      </c>
    </row>
    <row r="37" spans="6:7" ht="12.75">
      <c r="F37" s="1"/>
      <c r="G37" s="1"/>
    </row>
    <row r="38" spans="1:9" ht="51">
      <c r="A38" s="7">
        <v>19</v>
      </c>
      <c r="B38" s="1" t="s">
        <v>141</v>
      </c>
      <c r="C38" s="1" t="s">
        <v>219</v>
      </c>
      <c r="D38" s="5">
        <v>1</v>
      </c>
      <c r="E38" s="1" t="s">
        <v>36</v>
      </c>
      <c r="F38" s="1">
        <v>0</v>
      </c>
      <c r="G38" s="1">
        <v>0</v>
      </c>
      <c r="H38" s="5">
        <f>ROUND(D38*F38,0)</f>
        <v>0</v>
      </c>
      <c r="I38" s="5">
        <f>ROUND(D38*G38,0)</f>
        <v>0</v>
      </c>
    </row>
    <row r="39" spans="6:7" ht="12.75">
      <c r="F39" s="1"/>
      <c r="G39" s="1"/>
    </row>
    <row r="40" spans="1:9" ht="51">
      <c r="A40" s="7">
        <v>20</v>
      </c>
      <c r="B40" s="1" t="s">
        <v>142</v>
      </c>
      <c r="C40" s="1" t="s">
        <v>143</v>
      </c>
      <c r="D40" s="5">
        <v>1</v>
      </c>
      <c r="E40" s="1" t="s">
        <v>36</v>
      </c>
      <c r="F40" s="1">
        <v>0</v>
      </c>
      <c r="G40" s="1">
        <v>0</v>
      </c>
      <c r="H40" s="5">
        <f>ROUND(D40*F40,0)</f>
        <v>0</v>
      </c>
      <c r="I40" s="5">
        <f>ROUND(D40*G40,0)</f>
        <v>0</v>
      </c>
    </row>
    <row r="41" spans="6:7" ht="12.75">
      <c r="F41" s="1"/>
      <c r="G41" s="1"/>
    </row>
    <row r="42" spans="1:9" ht="63.75">
      <c r="A42" s="7">
        <v>21</v>
      </c>
      <c r="B42" s="1" t="s">
        <v>144</v>
      </c>
      <c r="C42" s="1" t="s">
        <v>145</v>
      </c>
      <c r="D42" s="5">
        <v>2</v>
      </c>
      <c r="E42" s="1" t="s">
        <v>36</v>
      </c>
      <c r="F42" s="1">
        <v>0</v>
      </c>
      <c r="G42" s="1">
        <v>0</v>
      </c>
      <c r="H42" s="5">
        <f>ROUND(D42*F42,0)</f>
        <v>0</v>
      </c>
      <c r="I42" s="5">
        <f>ROUND(D42*G42,0)</f>
        <v>0</v>
      </c>
    </row>
    <row r="43" spans="6:7" ht="12.75">
      <c r="F43" s="1"/>
      <c r="G43" s="1"/>
    </row>
    <row r="44" spans="1:9" ht="63.75">
      <c r="A44" s="7">
        <v>22</v>
      </c>
      <c r="B44" s="1" t="s">
        <v>146</v>
      </c>
      <c r="C44" s="1" t="s">
        <v>147</v>
      </c>
      <c r="D44" s="5">
        <v>3</v>
      </c>
      <c r="E44" s="1" t="s">
        <v>36</v>
      </c>
      <c r="F44" s="1">
        <v>0</v>
      </c>
      <c r="G44" s="1">
        <v>0</v>
      </c>
      <c r="H44" s="5">
        <f>ROUND(D44*F44,0)</f>
        <v>0</v>
      </c>
      <c r="I44" s="5">
        <f>ROUND(D44*G44,0)</f>
        <v>0</v>
      </c>
    </row>
    <row r="45" spans="6:7" ht="12.75">
      <c r="F45" s="1"/>
      <c r="G45" s="1"/>
    </row>
    <row r="46" spans="1:9" ht="51">
      <c r="A46" s="7">
        <v>23</v>
      </c>
      <c r="B46" s="1" t="s">
        <v>148</v>
      </c>
      <c r="C46" s="1" t="s">
        <v>149</v>
      </c>
      <c r="D46" s="5">
        <v>1</v>
      </c>
      <c r="E46" s="1" t="s">
        <v>36</v>
      </c>
      <c r="F46" s="1">
        <v>0</v>
      </c>
      <c r="G46" s="1">
        <v>0</v>
      </c>
      <c r="H46" s="5">
        <f>ROUND(D46*F46,0)</f>
        <v>0</v>
      </c>
      <c r="I46" s="5">
        <f>ROUND(D46*G46,0)</f>
        <v>0</v>
      </c>
    </row>
    <row r="48" spans="1:9" s="8" customFormat="1" ht="12.75">
      <c r="A48" s="6"/>
      <c r="B48" s="2"/>
      <c r="C48" s="2" t="s">
        <v>17</v>
      </c>
      <c r="D48" s="4"/>
      <c r="E48" s="2"/>
      <c r="F48" s="4"/>
      <c r="G48" s="4"/>
      <c r="H48" s="4">
        <f>ROUND(SUM(H2:H47),0)</f>
        <v>0</v>
      </c>
      <c r="I48" s="4">
        <f>ROUND(SUM(I2:I47),0)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Beépített berendezési tárgyak elhelyezése</oddHeader>
  </headerFooter>
</worksheet>
</file>

<file path=xl/worksheets/sheet16.xml><?xml version="1.0" encoding="utf-8"?>
<worksheet xmlns="http://schemas.openxmlformats.org/spreadsheetml/2006/main" xmlns:r="http://schemas.openxmlformats.org/officeDocument/2006/relationships">
  <dimension ref="A1:I4"/>
  <sheetViews>
    <sheetView zoomScalePageLayoutView="0" workbookViewId="0" topLeftCell="A1">
      <selection activeCell="C30" sqref="C3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02">
      <c r="A2" s="7">
        <v>1</v>
      </c>
      <c r="B2" s="1" t="s">
        <v>151</v>
      </c>
      <c r="C2" s="1" t="s">
        <v>152</v>
      </c>
      <c r="D2" s="5">
        <v>107</v>
      </c>
      <c r="E2" s="1" t="s">
        <v>13</v>
      </c>
      <c r="F2" s="5">
        <v>0</v>
      </c>
      <c r="G2" s="5">
        <v>0</v>
      </c>
      <c r="H2" s="5">
        <f>ROUND(D2*F2,0)</f>
        <v>0</v>
      </c>
      <c r="I2" s="5">
        <f>ROUND(D2*G2,0)</f>
        <v>0</v>
      </c>
    </row>
    <row r="4" spans="1:9" s="8" customFormat="1" ht="12.75">
      <c r="A4" s="6"/>
      <c r="B4" s="2"/>
      <c r="C4" s="2" t="s">
        <v>17</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Kőburkolat készítése</oddHeader>
  </headerFooter>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
    </sheetView>
  </sheetViews>
  <sheetFormatPr defaultColWidth="9.140625" defaultRowHeight="15"/>
  <cols>
    <col min="1" max="1" width="36.421875" style="10" customWidth="1"/>
    <col min="2" max="3" width="20.7109375" style="21" customWidth="1"/>
    <col min="4" max="16384" width="9.140625" style="10" customWidth="1"/>
  </cols>
  <sheetData>
    <row r="1" spans="1:3" s="11" customFormat="1" ht="15.75">
      <c r="A1" s="11" t="s">
        <v>0</v>
      </c>
      <c r="B1" s="20" t="s">
        <v>1</v>
      </c>
      <c r="C1" s="20" t="s">
        <v>2</v>
      </c>
    </row>
    <row r="2" spans="1:3" s="19" customFormat="1" ht="15.75">
      <c r="A2" s="23" t="s">
        <v>220</v>
      </c>
      <c r="B2" s="24">
        <f>Költségtérítés!H6</f>
        <v>0</v>
      </c>
      <c r="C2" s="24">
        <f>Költségtérítés!I6</f>
        <v>0</v>
      </c>
    </row>
    <row r="3" spans="1:3" s="19" customFormat="1" ht="15.75">
      <c r="A3" s="10" t="s">
        <v>181</v>
      </c>
      <c r="B3" s="21">
        <f>'Irtás föld és sziklamunka'!H4</f>
        <v>0</v>
      </c>
      <c r="C3" s="21">
        <f>'Irtás föld és sziklamunka'!I4</f>
        <v>0</v>
      </c>
    </row>
    <row r="4" spans="1:3" s="19" customFormat="1" ht="15.75">
      <c r="A4" s="10" t="s">
        <v>190</v>
      </c>
      <c r="B4" s="21">
        <f>'Helyszíni beton és vasbeton mun'!H10</f>
        <v>0</v>
      </c>
      <c r="C4" s="21">
        <f>'Helyszíni beton és vasbeton mun'!I10</f>
        <v>0</v>
      </c>
    </row>
    <row r="5" spans="1:3" ht="15.75">
      <c r="A5" s="10" t="s">
        <v>18</v>
      </c>
      <c r="B5" s="21">
        <f>'Falazás és egyéb kőművesmunka'!H6</f>
        <v>0</v>
      </c>
      <c r="C5" s="21">
        <f>'Falazás és egyéb kőművesmunka'!I6</f>
        <v>0</v>
      </c>
    </row>
    <row r="6" spans="1:3" ht="15.75">
      <c r="A6" s="10" t="s">
        <v>23</v>
      </c>
      <c r="B6" s="21">
        <f>'Vakolás és rabicolás'!H10</f>
        <v>0</v>
      </c>
      <c r="C6" s="21">
        <f>'Vakolás és rabicolás'!I10</f>
        <v>0</v>
      </c>
    </row>
    <row r="7" spans="1:3" ht="15.75">
      <c r="A7" s="10" t="s">
        <v>32</v>
      </c>
      <c r="B7" s="21">
        <f>Szárazépítés!H10</f>
        <v>0</v>
      </c>
      <c r="C7" s="21">
        <f>Szárazépítés!I10</f>
        <v>0</v>
      </c>
    </row>
    <row r="8" spans="1:3" ht="31.5">
      <c r="A8" s="10" t="s">
        <v>53</v>
      </c>
      <c r="B8" s="21">
        <f>'Hideg- és melegburkolatok készí'!H33</f>
        <v>0</v>
      </c>
      <c r="C8" s="21">
        <f>'Hideg- és melegburkolatok készí'!I33</f>
        <v>0</v>
      </c>
    </row>
    <row r="9" spans="1:3" ht="15.75">
      <c r="A9" s="10" t="s">
        <v>88</v>
      </c>
      <c r="B9" s="21">
        <f>'Fa- és műanyag szerkezet elhely'!H36</f>
        <v>0</v>
      </c>
      <c r="C9" s="21">
        <f>'Fa- és műanyag szerkezet elhely'!I36</f>
        <v>0</v>
      </c>
    </row>
    <row r="10" spans="1:3" ht="15.75">
      <c r="A10" s="10" t="s">
        <v>216</v>
      </c>
      <c r="B10" s="21">
        <f>Lakatos!H5</f>
        <v>0</v>
      </c>
      <c r="C10" s="21">
        <f>Lakatos!I5</f>
        <v>0</v>
      </c>
    </row>
    <row r="11" spans="1:3" ht="15.75">
      <c r="A11" s="10" t="s">
        <v>104</v>
      </c>
      <c r="B11" s="21">
        <f>Felületképzés!H16</f>
        <v>0</v>
      </c>
      <c r="C11" s="21">
        <f>Felületképzés!I16</f>
        <v>0</v>
      </c>
    </row>
    <row r="12" spans="1:3" ht="15.75">
      <c r="A12" s="10" t="s">
        <v>178</v>
      </c>
      <c r="B12" s="21">
        <f>Szigetelés!H6</f>
        <v>0</v>
      </c>
      <c r="C12" s="21">
        <f>Szigetelés!I6</f>
        <v>0</v>
      </c>
    </row>
    <row r="13" spans="1:3" ht="15.75">
      <c r="A13" s="10" t="s">
        <v>213</v>
      </c>
      <c r="B13" s="21">
        <f>Árnyéklók!H5</f>
        <v>0</v>
      </c>
      <c r="C13" s="21">
        <f>Árnyéklók!I5</f>
        <v>0</v>
      </c>
    </row>
    <row r="14" spans="1:3" ht="31.5">
      <c r="A14" s="10" t="s">
        <v>150</v>
      </c>
      <c r="B14" s="21">
        <f>'Beépített berendezési tárgyak e'!H48</f>
        <v>0</v>
      </c>
      <c r="C14" s="21">
        <f>'Beépített berendezési tárgyak e'!I48</f>
        <v>0</v>
      </c>
    </row>
    <row r="15" spans="1:3" ht="15.75">
      <c r="A15" s="10" t="s">
        <v>153</v>
      </c>
      <c r="B15" s="21">
        <f>'Kőburkolat készítése'!H4</f>
        <v>0</v>
      </c>
      <c r="C15" s="21">
        <f>'Kőburkolat készítése'!I4</f>
        <v>0</v>
      </c>
    </row>
    <row r="16" spans="1:3" s="11" customFormat="1" ht="15.75">
      <c r="A16" s="11" t="s">
        <v>154</v>
      </c>
      <c r="B16" s="22">
        <f>ROUND(SUM(B3:B15),0)</f>
        <v>0</v>
      </c>
      <c r="C16" s="22">
        <f>ROUND(SUM(C2:C15),0)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6"/>
  <sheetViews>
    <sheetView zoomScalePageLayoutView="0" workbookViewId="0" topLeftCell="A1">
      <selection activeCell="H17" sqref="H17"/>
    </sheetView>
  </sheetViews>
  <sheetFormatPr defaultColWidth="9.140625" defaultRowHeight="15"/>
  <cols>
    <col min="1" max="1" width="4.7109375" style="0" customWidth="1"/>
    <col min="3" max="3" width="12.28125" style="0" customWidth="1"/>
  </cols>
  <sheetData>
    <row r="1" spans="1:9" s="3" customFormat="1" ht="25.5">
      <c r="A1" s="6" t="s">
        <v>3</v>
      </c>
      <c r="B1" s="2" t="s">
        <v>4</v>
      </c>
      <c r="C1" s="2" t="s">
        <v>5</v>
      </c>
      <c r="D1" s="4" t="s">
        <v>6</v>
      </c>
      <c r="E1" s="2" t="s">
        <v>7</v>
      </c>
      <c r="F1" s="4" t="s">
        <v>8</v>
      </c>
      <c r="G1" s="4" t="s">
        <v>9</v>
      </c>
      <c r="H1" s="4" t="s">
        <v>10</v>
      </c>
      <c r="I1" s="4" t="s">
        <v>11</v>
      </c>
    </row>
    <row r="2" spans="1:9" s="1" customFormat="1" ht="25.5">
      <c r="A2" s="7">
        <v>1</v>
      </c>
      <c r="B2" s="1" t="s">
        <v>221</v>
      </c>
      <c r="C2" s="1" t="s">
        <v>222</v>
      </c>
      <c r="D2" s="5">
        <v>20</v>
      </c>
      <c r="E2" s="1" t="s">
        <v>223</v>
      </c>
      <c r="F2" s="5">
        <v>0</v>
      </c>
      <c r="G2" s="5">
        <v>0</v>
      </c>
      <c r="H2" s="5">
        <f>ROUND(D2*F2,0)</f>
        <v>0</v>
      </c>
      <c r="I2" s="5">
        <f>ROUND(D2*G2,0)</f>
        <v>0</v>
      </c>
    </row>
    <row r="3" spans="1:9" s="1" customFormat="1" ht="12.75">
      <c r="A3" s="7"/>
      <c r="D3" s="5"/>
      <c r="F3" s="5"/>
      <c r="G3" s="5"/>
      <c r="H3" s="5"/>
      <c r="I3" s="5"/>
    </row>
    <row r="4" spans="1:9" s="1" customFormat="1" ht="51">
      <c r="A4" s="7">
        <v>2</v>
      </c>
      <c r="B4" s="1" t="s">
        <v>221</v>
      </c>
      <c r="C4" s="1" t="s">
        <v>224</v>
      </c>
      <c r="D4" s="5">
        <v>1</v>
      </c>
      <c r="E4" s="1" t="s">
        <v>36</v>
      </c>
      <c r="F4" s="5">
        <v>0</v>
      </c>
      <c r="G4" s="5">
        <v>0</v>
      </c>
      <c r="H4" s="5">
        <f>ROUND(D4*F4,0)</f>
        <v>0</v>
      </c>
      <c r="I4" s="5">
        <f>ROUND(D4*G4,0)</f>
        <v>0</v>
      </c>
    </row>
    <row r="5" spans="1:9" s="1" customFormat="1" ht="12.75">
      <c r="A5" s="7"/>
      <c r="D5" s="5"/>
      <c r="F5" s="5"/>
      <c r="G5" s="5"/>
      <c r="H5" s="5"/>
      <c r="I5" s="5"/>
    </row>
    <row r="6" spans="1:9" s="8" customFormat="1" ht="25.5">
      <c r="A6" s="6"/>
      <c r="B6" s="2"/>
      <c r="C6" s="2" t="s">
        <v>17</v>
      </c>
      <c r="D6" s="4"/>
      <c r="E6" s="2"/>
      <c r="F6" s="4"/>
      <c r="G6" s="4"/>
      <c r="H6" s="4">
        <f>ROUND(SUM(H2:H5),0)</f>
        <v>0</v>
      </c>
      <c r="I6" s="4">
        <f>ROUND(SUM(I2:I5),0)</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H21" sqref="H21"/>
    </sheetView>
  </sheetViews>
  <sheetFormatPr defaultColWidth="9.140625" defaultRowHeight="15"/>
  <cols>
    <col min="1" max="1" width="4.7109375" style="0" customWidth="1"/>
    <col min="3" max="3" width="12.28125" style="0" customWidth="1"/>
  </cols>
  <sheetData>
    <row r="1" spans="1:9" s="3" customFormat="1" ht="25.5">
      <c r="A1" s="6" t="s">
        <v>3</v>
      </c>
      <c r="B1" s="2" t="s">
        <v>4</v>
      </c>
      <c r="C1" s="2" t="s">
        <v>5</v>
      </c>
      <c r="D1" s="4" t="s">
        <v>6</v>
      </c>
      <c r="E1" s="2" t="s">
        <v>7</v>
      </c>
      <c r="F1" s="4" t="s">
        <v>8</v>
      </c>
      <c r="G1" s="4" t="s">
        <v>9</v>
      </c>
      <c r="H1" s="4" t="s">
        <v>10</v>
      </c>
      <c r="I1" s="4" t="s">
        <v>11</v>
      </c>
    </row>
    <row r="2" spans="1:9" s="1" customFormat="1" ht="102">
      <c r="A2" s="7">
        <v>1</v>
      </c>
      <c r="B2" s="1" t="s">
        <v>179</v>
      </c>
      <c r="C2" s="1" t="s">
        <v>180</v>
      </c>
      <c r="D2" s="5">
        <v>4</v>
      </c>
      <c r="E2" s="1" t="s">
        <v>36</v>
      </c>
      <c r="F2" s="5">
        <v>0</v>
      </c>
      <c r="G2" s="5">
        <v>0</v>
      </c>
      <c r="H2" s="5">
        <f>ROUND(D2*F2,0)</f>
        <v>0</v>
      </c>
      <c r="I2" s="5">
        <f>ROUND(D2*G2,0)</f>
        <v>0</v>
      </c>
    </row>
    <row r="3" spans="1:9" s="1" customFormat="1" ht="12.75">
      <c r="A3" s="7"/>
      <c r="D3" s="5"/>
      <c r="F3" s="5"/>
      <c r="G3" s="5"/>
      <c r="H3" s="5"/>
      <c r="I3" s="5"/>
    </row>
    <row r="4" spans="1:9" s="8" customFormat="1" ht="25.5">
      <c r="A4" s="6"/>
      <c r="B4" s="2"/>
      <c r="C4" s="2" t="s">
        <v>17</v>
      </c>
      <c r="D4" s="4"/>
      <c r="E4" s="2"/>
      <c r="F4" s="4"/>
      <c r="G4" s="4"/>
      <c r="H4" s="4">
        <f>ROUND(SUM(H2:H3),0)</f>
        <v>0</v>
      </c>
      <c r="I4" s="4">
        <f>ROUND(SUM(I2:I3),0)</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C12" sqref="C12"/>
    </sheetView>
  </sheetViews>
  <sheetFormatPr defaultColWidth="9.140625" defaultRowHeight="15"/>
  <cols>
    <col min="1" max="1" width="5.28125" style="0" customWidth="1"/>
    <col min="3" max="3" width="24.00390625" style="0" customWidth="1"/>
  </cols>
  <sheetData>
    <row r="1" spans="1:9" s="3" customFormat="1" ht="25.5">
      <c r="A1" s="6" t="s">
        <v>3</v>
      </c>
      <c r="B1" s="2" t="s">
        <v>4</v>
      </c>
      <c r="C1" s="2" t="s">
        <v>5</v>
      </c>
      <c r="D1" s="4" t="s">
        <v>6</v>
      </c>
      <c r="E1" s="2" t="s">
        <v>7</v>
      </c>
      <c r="F1" s="4" t="s">
        <v>8</v>
      </c>
      <c r="G1" s="4" t="s">
        <v>9</v>
      </c>
      <c r="H1" s="4" t="s">
        <v>10</v>
      </c>
      <c r="I1" s="4" t="s">
        <v>11</v>
      </c>
    </row>
    <row r="2" spans="1:9" s="1" customFormat="1" ht="51">
      <c r="A2" s="7">
        <v>1</v>
      </c>
      <c r="B2" s="1" t="s">
        <v>182</v>
      </c>
      <c r="C2" s="1" t="s">
        <v>183</v>
      </c>
      <c r="D2" s="5">
        <v>11</v>
      </c>
      <c r="E2" s="1" t="s">
        <v>184</v>
      </c>
      <c r="F2" s="5">
        <v>0</v>
      </c>
      <c r="G2" s="5">
        <v>0</v>
      </c>
      <c r="H2" s="5">
        <f>ROUND(D2*F2,0)</f>
        <v>0</v>
      </c>
      <c r="I2" s="5">
        <f>ROUND(D2*G2,0)</f>
        <v>0</v>
      </c>
    </row>
    <row r="3" spans="1:9" s="1" customFormat="1" ht="12.75">
      <c r="A3" s="7"/>
      <c r="D3" s="5"/>
      <c r="F3" s="5"/>
      <c r="G3" s="5"/>
      <c r="H3" s="5"/>
      <c r="I3" s="5"/>
    </row>
    <row r="4" spans="1:9" s="1" customFormat="1" ht="165.75">
      <c r="A4" s="7">
        <v>2</v>
      </c>
      <c r="B4" s="1" t="s">
        <v>185</v>
      </c>
      <c r="C4" s="1" t="s">
        <v>186</v>
      </c>
      <c r="D4" s="5">
        <v>5.75</v>
      </c>
      <c r="E4" s="1" t="s">
        <v>184</v>
      </c>
      <c r="F4" s="5">
        <v>0</v>
      </c>
      <c r="G4" s="5">
        <v>0</v>
      </c>
      <c r="H4" s="5">
        <f>ROUND(D4*F4,0)</f>
        <v>0</v>
      </c>
      <c r="I4" s="5">
        <f>ROUND(D4*G4,0)</f>
        <v>0</v>
      </c>
    </row>
    <row r="5" spans="1:9" s="1" customFormat="1" ht="12.75">
      <c r="A5" s="7"/>
      <c r="D5" s="5"/>
      <c r="F5" s="5"/>
      <c r="G5" s="5"/>
      <c r="H5" s="5"/>
      <c r="I5" s="5"/>
    </row>
    <row r="6" spans="1:9" s="1" customFormat="1" ht="89.25">
      <c r="A6" s="7">
        <v>3</v>
      </c>
      <c r="B6" s="1" t="s">
        <v>187</v>
      </c>
      <c r="C6" s="1" t="s">
        <v>188</v>
      </c>
      <c r="D6" s="5">
        <v>135</v>
      </c>
      <c r="E6" s="1" t="s">
        <v>13</v>
      </c>
      <c r="F6" s="5">
        <v>0</v>
      </c>
      <c r="G6" s="5">
        <v>0</v>
      </c>
      <c r="H6" s="5">
        <f>ROUND(D6*F6,0)</f>
        <v>0</v>
      </c>
      <c r="I6" s="5">
        <f>ROUND(D6*G6,0)</f>
        <v>0</v>
      </c>
    </row>
    <row r="7" spans="1:9" s="1" customFormat="1" ht="12.75">
      <c r="A7" s="7"/>
      <c r="D7" s="5"/>
      <c r="F7" s="5"/>
      <c r="G7" s="5"/>
      <c r="H7" s="5"/>
      <c r="I7" s="5"/>
    </row>
    <row r="8" spans="1:9" s="1" customFormat="1" ht="102">
      <c r="A8" s="7">
        <v>4</v>
      </c>
      <c r="B8" s="1" t="s">
        <v>189</v>
      </c>
      <c r="C8" s="1" t="s">
        <v>204</v>
      </c>
      <c r="D8" s="5">
        <v>203</v>
      </c>
      <c r="E8" s="1" t="s">
        <v>13</v>
      </c>
      <c r="F8" s="5">
        <v>0</v>
      </c>
      <c r="G8" s="5">
        <v>0</v>
      </c>
      <c r="H8" s="5">
        <f>ROUND(D8*F8,0)</f>
        <v>0</v>
      </c>
      <c r="I8" s="5">
        <f>ROUND(D8*G8,0)</f>
        <v>0</v>
      </c>
    </row>
    <row r="9" spans="1:9" s="1" customFormat="1" ht="12.75">
      <c r="A9" s="7"/>
      <c r="D9" s="5"/>
      <c r="F9" s="5"/>
      <c r="G9" s="5"/>
      <c r="H9" s="5"/>
      <c r="I9" s="5"/>
    </row>
    <row r="10" spans="1:9" s="8" customFormat="1" ht="12.75">
      <c r="A10" s="6"/>
      <c r="B10" s="2"/>
      <c r="C10" s="2" t="s">
        <v>17</v>
      </c>
      <c r="D10" s="4"/>
      <c r="E10" s="2"/>
      <c r="F10" s="4"/>
      <c r="G10" s="4"/>
      <c r="H10" s="4">
        <f>ROUND(SUM(H2:H9),0)</f>
        <v>0</v>
      </c>
      <c r="I10" s="4">
        <f>ROUND(SUM(I2:I9),0)</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G15" sqref="G1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14.75">
      <c r="A2" s="7">
        <v>1</v>
      </c>
      <c r="B2" s="1" t="s">
        <v>12</v>
      </c>
      <c r="C2" s="1" t="s">
        <v>14</v>
      </c>
      <c r="D2" s="5">
        <v>10.7</v>
      </c>
      <c r="E2" s="1" t="s">
        <v>13</v>
      </c>
      <c r="F2" s="5">
        <v>0</v>
      </c>
      <c r="G2" s="5">
        <v>0</v>
      </c>
      <c r="H2" s="5">
        <f>ROUND(D2*F2,0)</f>
        <v>0</v>
      </c>
      <c r="I2" s="5">
        <f>ROUND(D2*G2,0)</f>
        <v>0</v>
      </c>
    </row>
    <row r="4" spans="1:9" ht="114.75">
      <c r="A4" s="7">
        <v>2</v>
      </c>
      <c r="B4" s="1" t="s">
        <v>15</v>
      </c>
      <c r="C4" s="1" t="s">
        <v>16</v>
      </c>
      <c r="D4" s="5">
        <v>4.2</v>
      </c>
      <c r="E4" s="1" t="s">
        <v>13</v>
      </c>
      <c r="F4" s="5">
        <v>0</v>
      </c>
      <c r="G4" s="5">
        <v>0</v>
      </c>
      <c r="H4" s="5">
        <f>ROUND(D4*F4,0)</f>
        <v>0</v>
      </c>
      <c r="I4" s="5">
        <f>ROUND(D4*G4,0)</f>
        <v>0</v>
      </c>
    </row>
    <row r="6" spans="1:9" s="8" customFormat="1" ht="12.75">
      <c r="A6" s="6"/>
      <c r="B6" s="2"/>
      <c r="C6" s="2" t="s">
        <v>17</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7.xml><?xml version="1.0" encoding="utf-8"?>
<worksheet xmlns="http://schemas.openxmlformats.org/spreadsheetml/2006/main" xmlns:r="http://schemas.openxmlformats.org/officeDocument/2006/relationships">
  <dimension ref="A1:I10"/>
  <sheetViews>
    <sheetView zoomScale="110" zoomScaleNormal="110" zoomScalePageLayoutView="0" workbookViewId="0" topLeftCell="A7">
      <selection activeCell="G19" sqref="G1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209</v>
      </c>
      <c r="C2" s="1" t="s">
        <v>208</v>
      </c>
      <c r="D2" s="5">
        <v>185</v>
      </c>
      <c r="E2" s="1" t="s">
        <v>13</v>
      </c>
      <c r="F2" s="1">
        <v>0</v>
      </c>
      <c r="G2" s="1">
        <v>0</v>
      </c>
      <c r="H2" s="5">
        <f>ROUND(D2*F2,0)</f>
        <v>0</v>
      </c>
      <c r="I2" s="5">
        <f>ROUND(D2*G2,0)</f>
        <v>0</v>
      </c>
    </row>
    <row r="3" spans="6:7" ht="12.75">
      <c r="F3" s="1"/>
      <c r="G3" s="1"/>
    </row>
    <row r="4" spans="1:9" ht="118.5" customHeight="1">
      <c r="A4" s="7">
        <v>2</v>
      </c>
      <c r="B4" s="1" t="s">
        <v>19</v>
      </c>
      <c r="C4" s="1" t="s">
        <v>20</v>
      </c>
      <c r="D4" s="5">
        <v>50</v>
      </c>
      <c r="E4" s="1" t="s">
        <v>13</v>
      </c>
      <c r="F4" s="1">
        <v>0</v>
      </c>
      <c r="G4" s="1">
        <v>0</v>
      </c>
      <c r="H4" s="5">
        <f>ROUND(D4*F4,0)</f>
        <v>0</v>
      </c>
      <c r="I4" s="5">
        <f>ROUND(D4*G4,0)</f>
        <v>0</v>
      </c>
    </row>
    <row r="5" spans="6:7" ht="12.75">
      <c r="F5" s="1"/>
      <c r="G5" s="1"/>
    </row>
    <row r="6" spans="1:9" ht="204">
      <c r="A6" s="7">
        <v>3</v>
      </c>
      <c r="B6" s="1" t="s">
        <v>21</v>
      </c>
      <c r="C6" s="1" t="s">
        <v>22</v>
      </c>
      <c r="D6" s="5">
        <v>135</v>
      </c>
      <c r="E6" s="1" t="s">
        <v>13</v>
      </c>
      <c r="F6" s="1">
        <v>0</v>
      </c>
      <c r="G6" s="1">
        <v>0</v>
      </c>
      <c r="H6" s="5">
        <f>ROUND(D6*F6,0)</f>
        <v>0</v>
      </c>
      <c r="I6" s="5">
        <f>ROUND(D6*G6,0)</f>
        <v>0</v>
      </c>
    </row>
    <row r="7" spans="1:9" ht="76.5">
      <c r="A7" s="7">
        <v>4</v>
      </c>
      <c r="B7" s="1" t="s">
        <v>205</v>
      </c>
      <c r="C7" s="1" t="s">
        <v>191</v>
      </c>
      <c r="D7" s="5">
        <v>20</v>
      </c>
      <c r="E7" s="1" t="s">
        <v>13</v>
      </c>
      <c r="F7" s="1">
        <v>0</v>
      </c>
      <c r="G7" s="1">
        <v>0</v>
      </c>
      <c r="H7" s="5">
        <f>ROUND(D7*F7,0)</f>
        <v>0</v>
      </c>
      <c r="I7" s="5">
        <f>ROUND(D7*G7,0)</f>
        <v>0</v>
      </c>
    </row>
    <row r="8" spans="1:9" ht="51">
      <c r="A8" s="7">
        <v>5</v>
      </c>
      <c r="B8" s="1" t="s">
        <v>206</v>
      </c>
      <c r="C8" s="1" t="s">
        <v>207</v>
      </c>
      <c r="D8" s="5">
        <v>30</v>
      </c>
      <c r="E8" s="1" t="s">
        <v>13</v>
      </c>
      <c r="F8" s="1">
        <v>0</v>
      </c>
      <c r="G8" s="1">
        <v>0</v>
      </c>
      <c r="H8" s="5">
        <f>ROUND(D8*F8,0)</f>
        <v>0</v>
      </c>
      <c r="I8" s="5">
        <f>ROUND(D8*G8,0)</f>
        <v>0</v>
      </c>
    </row>
    <row r="10" spans="1:9" s="8" customFormat="1" ht="12.75">
      <c r="A10" s="6"/>
      <c r="B10" s="2"/>
      <c r="C10" s="2" t="s">
        <v>17</v>
      </c>
      <c r="D10" s="4"/>
      <c r="E10" s="2"/>
      <c r="F10" s="4"/>
      <c r="G10" s="4"/>
      <c r="H10" s="4">
        <f>ROUND(SUM(H2:H8),0)</f>
        <v>0</v>
      </c>
      <c r="I10"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7">
      <selection activeCell="G19" sqref="G19"/>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14.75">
      <c r="A2" s="7">
        <v>1</v>
      </c>
      <c r="B2" s="1" t="s">
        <v>24</v>
      </c>
      <c r="C2" s="1" t="s">
        <v>25</v>
      </c>
      <c r="D2" s="5">
        <v>6.5</v>
      </c>
      <c r="E2" s="1" t="s">
        <v>13</v>
      </c>
      <c r="F2" s="5">
        <v>0</v>
      </c>
      <c r="G2" s="5">
        <v>0</v>
      </c>
      <c r="H2" s="5">
        <f>ROUND(D2*F2,0)</f>
        <v>0</v>
      </c>
      <c r="I2" s="5">
        <f>ROUND(D2*G2,0)</f>
        <v>0</v>
      </c>
    </row>
    <row r="4" spans="1:9" ht="114.75">
      <c r="A4" s="7">
        <v>2</v>
      </c>
      <c r="B4" s="1" t="s">
        <v>26</v>
      </c>
      <c r="C4" s="1" t="s">
        <v>27</v>
      </c>
      <c r="D4" s="5">
        <v>130</v>
      </c>
      <c r="E4" s="1" t="s">
        <v>13</v>
      </c>
      <c r="F4" s="5">
        <v>0</v>
      </c>
      <c r="G4" s="5">
        <v>0</v>
      </c>
      <c r="H4" s="5">
        <f>ROUND(D4*F4,0)</f>
        <v>0</v>
      </c>
      <c r="I4" s="5">
        <f>ROUND(D4*G4,0)</f>
        <v>0</v>
      </c>
    </row>
    <row r="6" spans="1:9" ht="51">
      <c r="A6" s="7">
        <v>3</v>
      </c>
      <c r="B6" s="1" t="s">
        <v>28</v>
      </c>
      <c r="C6" s="1" t="s">
        <v>29</v>
      </c>
      <c r="D6" s="5">
        <v>66.45</v>
      </c>
      <c r="E6" s="1" t="s">
        <v>13</v>
      </c>
      <c r="F6" s="5">
        <v>0</v>
      </c>
      <c r="G6" s="5">
        <v>0</v>
      </c>
      <c r="H6" s="5">
        <f>ROUND(D6*F6,0)</f>
        <v>0</v>
      </c>
      <c r="I6" s="5">
        <f>ROUND(D6*G6,0)</f>
        <v>0</v>
      </c>
    </row>
    <row r="8" spans="1:9" ht="178.5">
      <c r="A8" s="7">
        <v>4</v>
      </c>
      <c r="B8" s="1" t="s">
        <v>30</v>
      </c>
      <c r="C8" s="1" t="s">
        <v>31</v>
      </c>
      <c r="D8" s="5">
        <v>250</v>
      </c>
      <c r="E8" s="1" t="s">
        <v>13</v>
      </c>
      <c r="F8" s="5">
        <v>0</v>
      </c>
      <c r="G8" s="5">
        <v>0</v>
      </c>
      <c r="H8" s="5">
        <f>ROUND(D8*F8,0)</f>
        <v>0</v>
      </c>
      <c r="I8" s="5">
        <f>ROUND(D8*G8,0)</f>
        <v>0</v>
      </c>
    </row>
    <row r="10" spans="1:9" s="8" customFormat="1" ht="12.75">
      <c r="A10" s="6"/>
      <c r="B10" s="2"/>
      <c r="C10" s="2" t="s">
        <v>17</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Szárazépítés</oddHeader>
  </headerFooter>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28">
      <selection activeCell="J17" sqref="J17"/>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114.75">
      <c r="A2" s="7">
        <v>1</v>
      </c>
      <c r="B2" s="1" t="s">
        <v>33</v>
      </c>
      <c r="C2" s="1" t="s">
        <v>34</v>
      </c>
      <c r="D2" s="5">
        <v>135</v>
      </c>
      <c r="E2" s="1" t="s">
        <v>13</v>
      </c>
      <c r="F2" s="5">
        <v>0</v>
      </c>
      <c r="G2" s="5">
        <v>0</v>
      </c>
      <c r="H2" s="5">
        <f>ROUND(D2*F2,0)</f>
        <v>0</v>
      </c>
      <c r="I2" s="5">
        <f>ROUND(D2*G2,0)</f>
        <v>0</v>
      </c>
    </row>
    <row r="4" spans="1:9" ht="51">
      <c r="A4" s="7">
        <v>2</v>
      </c>
      <c r="B4" s="1" t="s">
        <v>35</v>
      </c>
      <c r="C4" s="1" t="s">
        <v>37</v>
      </c>
      <c r="D4" s="5">
        <v>1</v>
      </c>
      <c r="E4" s="1" t="s">
        <v>36</v>
      </c>
      <c r="F4" s="5">
        <v>0</v>
      </c>
      <c r="G4" s="5">
        <v>0</v>
      </c>
      <c r="H4" s="5">
        <f>ROUND(D4*F4,0)</f>
        <v>0</v>
      </c>
      <c r="I4" s="5">
        <f>ROUND(D4*G4,0)</f>
        <v>0</v>
      </c>
    </row>
    <row r="6" spans="1:9" ht="63.75">
      <c r="A6" s="7">
        <v>3</v>
      </c>
      <c r="B6" s="1" t="s">
        <v>38</v>
      </c>
      <c r="C6" s="1" t="s">
        <v>39</v>
      </c>
      <c r="D6" s="5">
        <v>1</v>
      </c>
      <c r="E6" s="1" t="s">
        <v>36</v>
      </c>
      <c r="F6" s="5">
        <v>0</v>
      </c>
      <c r="G6" s="5">
        <v>0</v>
      </c>
      <c r="H6" s="5">
        <f>ROUND(D6*F6,0)</f>
        <v>0</v>
      </c>
      <c r="I6" s="5">
        <f>ROUND(D6*G6,0)</f>
        <v>0</v>
      </c>
    </row>
    <row r="8" spans="1:9" ht="165.75">
      <c r="A8" s="7">
        <v>4</v>
      </c>
      <c r="B8" s="1" t="s">
        <v>40</v>
      </c>
      <c r="C8" s="1" t="s">
        <v>41</v>
      </c>
      <c r="D8" s="5">
        <v>80</v>
      </c>
      <c r="E8" s="1" t="s">
        <v>13</v>
      </c>
      <c r="F8" s="5">
        <v>0</v>
      </c>
      <c r="G8" s="5">
        <v>0</v>
      </c>
      <c r="H8" s="5">
        <f>ROUND(D8*F8,0)</f>
        <v>0</v>
      </c>
      <c r="I8" s="5">
        <f>ROUND(D8*G8,0)</f>
        <v>0</v>
      </c>
    </row>
    <row r="10" spans="1:9" ht="165.75">
      <c r="A10" s="7">
        <v>5</v>
      </c>
      <c r="B10" s="1" t="s">
        <v>42</v>
      </c>
      <c r="C10" s="1" t="s">
        <v>43</v>
      </c>
      <c r="D10" s="5">
        <v>61</v>
      </c>
      <c r="E10" s="1" t="s">
        <v>13</v>
      </c>
      <c r="F10" s="5">
        <v>0</v>
      </c>
      <c r="G10" s="5">
        <v>0</v>
      </c>
      <c r="H10" s="5">
        <f>ROUND(D10*F10,0)</f>
        <v>0</v>
      </c>
      <c r="I10" s="5">
        <f>ROUND(D10*G10,0)</f>
        <v>0</v>
      </c>
    </row>
    <row r="12" spans="1:9" ht="140.25">
      <c r="A12" s="7">
        <v>6</v>
      </c>
      <c r="B12" s="1" t="s">
        <v>44</v>
      </c>
      <c r="C12" s="1" t="s">
        <v>46</v>
      </c>
      <c r="D12" s="5">
        <v>49</v>
      </c>
      <c r="E12" s="1" t="s">
        <v>45</v>
      </c>
      <c r="F12" s="5">
        <v>0</v>
      </c>
      <c r="G12" s="5">
        <v>0</v>
      </c>
      <c r="H12" s="5">
        <f>ROUND(D12*F12,0)</f>
        <v>0</v>
      </c>
      <c r="I12" s="5">
        <f>ROUND(D12*G12,0)</f>
        <v>0</v>
      </c>
    </row>
    <row r="14" spans="1:9" ht="140.25">
      <c r="A14" s="7">
        <v>7</v>
      </c>
      <c r="B14" s="1" t="s">
        <v>47</v>
      </c>
      <c r="C14" s="1" t="s">
        <v>48</v>
      </c>
      <c r="D14" s="5">
        <v>77</v>
      </c>
      <c r="E14" s="1" t="s">
        <v>45</v>
      </c>
      <c r="F14" s="5">
        <v>0</v>
      </c>
      <c r="G14" s="5">
        <v>0</v>
      </c>
      <c r="H14" s="5">
        <f>ROUND(D14*F14,0)</f>
        <v>0</v>
      </c>
      <c r="I14" s="5">
        <f>ROUND(D14*G14,0)</f>
        <v>0</v>
      </c>
    </row>
    <row r="16" spans="1:9" ht="89.25">
      <c r="A16" s="7">
        <v>8</v>
      </c>
      <c r="B16" s="1" t="s">
        <v>49</v>
      </c>
      <c r="C16" s="1" t="s">
        <v>50</v>
      </c>
      <c r="D16" s="5">
        <v>135</v>
      </c>
      <c r="E16" s="1" t="s">
        <v>13</v>
      </c>
      <c r="F16" s="5">
        <v>0</v>
      </c>
      <c r="G16" s="5">
        <v>0</v>
      </c>
      <c r="H16" s="5">
        <f>ROUND(D16*F16,0)</f>
        <v>0</v>
      </c>
      <c r="I16" s="5">
        <f>ROUND(D16*G16,0)</f>
        <v>0</v>
      </c>
    </row>
    <row r="18" spans="1:9" ht="51">
      <c r="A18" s="7">
        <v>9</v>
      </c>
      <c r="B18" s="1" t="s">
        <v>51</v>
      </c>
      <c r="C18" s="1" t="s">
        <v>52</v>
      </c>
      <c r="D18" s="5">
        <v>9</v>
      </c>
      <c r="E18" s="1" t="s">
        <v>45</v>
      </c>
      <c r="F18" s="5">
        <v>0</v>
      </c>
      <c r="G18" s="5">
        <v>0</v>
      </c>
      <c r="H18" s="5">
        <f>ROUND(D18*F18,0)</f>
        <v>0</v>
      </c>
      <c r="I18" s="5">
        <f>ROUND(D18*G18,0)</f>
        <v>0</v>
      </c>
    </row>
    <row r="20" spans="1:9" ht="38.25">
      <c r="A20" s="7">
        <v>10</v>
      </c>
      <c r="B20" s="1" t="s">
        <v>192</v>
      </c>
      <c r="C20" s="1" t="s">
        <v>193</v>
      </c>
      <c r="D20" s="5">
        <v>57.8</v>
      </c>
      <c r="E20" s="1" t="s">
        <v>13</v>
      </c>
      <c r="F20" s="5">
        <v>0</v>
      </c>
      <c r="G20" s="5">
        <v>0</v>
      </c>
      <c r="H20" s="5">
        <f>ROUND(D20*F20,0)</f>
        <v>0</v>
      </c>
      <c r="I20" s="5">
        <f>ROUND(D20*G20,0)</f>
        <v>0</v>
      </c>
    </row>
    <row r="22" spans="1:9" ht="51">
      <c r="A22" s="7">
        <v>11</v>
      </c>
      <c r="B22" s="1" t="s">
        <v>194</v>
      </c>
      <c r="C22" s="1" t="s">
        <v>195</v>
      </c>
      <c r="D22" s="5">
        <v>169.04</v>
      </c>
      <c r="E22" s="1" t="s">
        <v>13</v>
      </c>
      <c r="F22" s="5">
        <v>0</v>
      </c>
      <c r="G22" s="5">
        <v>0</v>
      </c>
      <c r="H22" s="5">
        <f>ROUND(D22*F22,0)</f>
        <v>0</v>
      </c>
      <c r="I22" s="5">
        <f>ROUND(D22*G22,0)</f>
        <v>0</v>
      </c>
    </row>
    <row r="24" spans="1:9" ht="51">
      <c r="A24" s="7">
        <v>12</v>
      </c>
      <c r="B24" s="1" t="s">
        <v>196</v>
      </c>
      <c r="C24" s="1" t="s">
        <v>197</v>
      </c>
      <c r="D24" s="5">
        <v>89.28</v>
      </c>
      <c r="E24" s="1" t="s">
        <v>13</v>
      </c>
      <c r="F24" s="5">
        <v>0</v>
      </c>
      <c r="G24" s="5">
        <v>0</v>
      </c>
      <c r="H24" s="5">
        <f>ROUND(D24*F24,0)</f>
        <v>0</v>
      </c>
      <c r="I24" s="5">
        <f>ROUND(D24*G24,0)</f>
        <v>0</v>
      </c>
    </row>
    <row r="26" spans="1:9" ht="153">
      <c r="A26" s="7">
        <v>13</v>
      </c>
      <c r="B26" s="1" t="s">
        <v>198</v>
      </c>
      <c r="C26" s="1" t="s">
        <v>199</v>
      </c>
      <c r="D26" s="5">
        <v>90</v>
      </c>
      <c r="E26" s="1" t="s">
        <v>13</v>
      </c>
      <c r="F26" s="5">
        <v>0</v>
      </c>
      <c r="G26" s="5">
        <v>0</v>
      </c>
      <c r="H26" s="5">
        <f>ROUND(D26*F26,0)</f>
        <v>0</v>
      </c>
      <c r="I26" s="5">
        <f>ROUND(D26*G26,0)</f>
        <v>0</v>
      </c>
    </row>
    <row r="28" spans="1:9" ht="191.25">
      <c r="A28" s="7">
        <v>14</v>
      </c>
      <c r="B28" s="1" t="s">
        <v>200</v>
      </c>
      <c r="C28" s="1" t="s">
        <v>201</v>
      </c>
      <c r="D28" s="5">
        <v>21</v>
      </c>
      <c r="E28" s="1" t="s">
        <v>13</v>
      </c>
      <c r="F28" s="5">
        <v>0</v>
      </c>
      <c r="G28" s="5">
        <v>0</v>
      </c>
      <c r="H28" s="5">
        <f>ROUND(D28*F28,0)</f>
        <v>0</v>
      </c>
      <c r="I28" s="5">
        <f>ROUND(D28*G28,0)</f>
        <v>0</v>
      </c>
    </row>
    <row r="30" spans="1:9" ht="153">
      <c r="A30" s="7">
        <v>15</v>
      </c>
      <c r="B30" s="1" t="s">
        <v>202</v>
      </c>
      <c r="C30" s="1" t="s">
        <v>203</v>
      </c>
      <c r="D30" s="5">
        <v>51</v>
      </c>
      <c r="E30" s="1" t="s">
        <v>13</v>
      </c>
      <c r="F30" s="5">
        <v>0</v>
      </c>
      <c r="G30" s="5">
        <v>0</v>
      </c>
      <c r="H30" s="5">
        <f>ROUND(D30*F30,0)</f>
        <v>0</v>
      </c>
      <c r="I30" s="5">
        <f>ROUND(D30*G30,0)</f>
        <v>0</v>
      </c>
    </row>
    <row r="33" spans="1:9" s="8" customFormat="1" ht="12.75">
      <c r="A33" s="6"/>
      <c r="B33" s="2"/>
      <c r="C33" s="2" t="s">
        <v>17</v>
      </c>
      <c r="D33" s="4"/>
      <c r="E33" s="2"/>
      <c r="F33" s="4"/>
      <c r="G33" s="4"/>
      <c r="H33" s="4">
        <f>SUM(H2:H30)</f>
        <v>0</v>
      </c>
      <c r="I33" s="4">
        <f>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Hideg- és melegburkolatok készítése, aljzat előkészítés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Felhasználó</dc:creator>
  <cp:keywords/>
  <dc:description/>
  <cp:lastModifiedBy>Felhasználó</cp:lastModifiedBy>
  <dcterms:created xsi:type="dcterms:W3CDTF">2018-04-11T18:29:39Z</dcterms:created>
  <dcterms:modified xsi:type="dcterms:W3CDTF">2018-04-13T08:28:48Z</dcterms:modified>
  <cp:category/>
  <cp:version/>
  <cp:contentType/>
  <cp:contentStatus/>
</cp:coreProperties>
</file>